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Čerpanie rozpočtu WEB\"/>
    </mc:Choice>
  </mc:AlternateContent>
  <bookViews>
    <workbookView xWindow="0" yWindow="0" windowWidth="28770" windowHeight="12045"/>
  </bookViews>
  <sheets>
    <sheet name="Hárok1" sheetId="2" r:id="rId1"/>
  </sheets>
  <calcPr calcId="152511"/>
</workbook>
</file>

<file path=xl/calcChain.xml><?xml version="1.0" encoding="utf-8"?>
<calcChain xmlns="http://schemas.openxmlformats.org/spreadsheetml/2006/main">
  <c r="J83" i="2" l="1"/>
  <c r="N83" i="2" s="1"/>
  <c r="K82" i="2"/>
  <c r="J82" i="2"/>
  <c r="J81" i="2"/>
  <c r="J80" i="2"/>
  <c r="J79" i="2"/>
  <c r="J78" i="2"/>
  <c r="K77" i="2"/>
  <c r="J76" i="2"/>
  <c r="J75" i="2"/>
  <c r="J74" i="2"/>
  <c r="J73" i="2"/>
  <c r="J72" i="2"/>
  <c r="J71" i="2"/>
  <c r="J70" i="2"/>
  <c r="J69" i="2"/>
  <c r="J68" i="2"/>
  <c r="J67" i="2"/>
  <c r="L66" i="2"/>
  <c r="K66" i="2"/>
  <c r="J65" i="2"/>
  <c r="N65" i="2" s="1"/>
  <c r="J64" i="2"/>
  <c r="L63" i="2"/>
  <c r="K63" i="2"/>
  <c r="J62" i="2"/>
  <c r="N62" i="2" s="1"/>
  <c r="J61" i="2"/>
  <c r="N61" i="2" s="1"/>
  <c r="K60" i="2"/>
  <c r="J59" i="2"/>
  <c r="J58" i="2"/>
  <c r="J57" i="2"/>
  <c r="J56" i="2"/>
  <c r="J55" i="2"/>
  <c r="J54" i="2"/>
  <c r="N54" i="2" s="1"/>
  <c r="J53" i="2"/>
  <c r="J52" i="2"/>
  <c r="J50" i="2"/>
  <c r="J49" i="2"/>
  <c r="J48" i="2"/>
  <c r="J47" i="2"/>
  <c r="J46" i="2"/>
  <c r="M45" i="2"/>
  <c r="L45" i="2"/>
  <c r="K45" i="2"/>
  <c r="J41" i="2"/>
  <c r="J40" i="2" s="1"/>
  <c r="L40" i="2"/>
  <c r="K40" i="2"/>
  <c r="J39" i="2"/>
  <c r="J38" i="2"/>
  <c r="J37" i="2"/>
  <c r="J36" i="2"/>
  <c r="J35" i="2"/>
  <c r="N35" i="2" s="1"/>
  <c r="M34" i="2"/>
  <c r="L34" i="2"/>
  <c r="K34" i="2"/>
  <c r="J33" i="2"/>
  <c r="N33" i="2" s="1"/>
  <c r="J32" i="2"/>
  <c r="N32" i="2" s="1"/>
  <c r="J31" i="2"/>
  <c r="J30" i="2"/>
  <c r="N30" i="2" s="1"/>
  <c r="J29" i="2"/>
  <c r="J28" i="2"/>
  <c r="N28" i="2" s="1"/>
  <c r="M27" i="2"/>
  <c r="L27" i="2"/>
  <c r="K27" i="2"/>
  <c r="J26" i="2"/>
  <c r="N26" i="2" s="1"/>
  <c r="J25" i="2"/>
  <c r="N25" i="2" s="1"/>
  <c r="J24" i="2"/>
  <c r="J23" i="2"/>
  <c r="N23" i="2" s="1"/>
  <c r="L22" i="2"/>
  <c r="K22" i="2"/>
  <c r="J21" i="2"/>
  <c r="N21" i="2" s="1"/>
  <c r="J20" i="2"/>
  <c r="N20" i="2" s="1"/>
  <c r="J19" i="2"/>
  <c r="J18" i="2"/>
  <c r="N18" i="2" s="1"/>
  <c r="L17" i="2"/>
  <c r="K17" i="2"/>
  <c r="J16" i="2"/>
  <c r="N16" i="2" s="1"/>
  <c r="J15" i="2"/>
  <c r="N15" i="2" s="1"/>
  <c r="J14" i="2"/>
  <c r="N14" i="2" s="1"/>
  <c r="K13" i="2"/>
  <c r="J12" i="2"/>
  <c r="N12" i="2" s="1"/>
  <c r="J11" i="2"/>
  <c r="N11" i="2" s="1"/>
  <c r="J10" i="2"/>
  <c r="N10" i="2" s="1"/>
  <c r="K9" i="2"/>
  <c r="J63" i="2" l="1"/>
  <c r="J9" i="2"/>
  <c r="J60" i="2"/>
  <c r="J13" i="2"/>
  <c r="L4" i="2"/>
  <c r="M4" i="2"/>
  <c r="J77" i="2"/>
  <c r="J66" i="2"/>
  <c r="J34" i="2"/>
  <c r="J27" i="2"/>
  <c r="J22" i="2"/>
  <c r="J45" i="2"/>
  <c r="J17" i="2"/>
  <c r="K4" i="2"/>
  <c r="I45" i="2"/>
  <c r="H45" i="2"/>
  <c r="G45" i="2"/>
  <c r="E45" i="2"/>
  <c r="D45" i="2"/>
  <c r="C45" i="2"/>
  <c r="B55" i="2"/>
  <c r="F55" i="2"/>
  <c r="B46" i="2"/>
  <c r="G82" i="2"/>
  <c r="F82" i="2"/>
  <c r="N82" i="2" s="1"/>
  <c r="F81" i="2"/>
  <c r="N81" i="2" s="1"/>
  <c r="F80" i="2"/>
  <c r="N80" i="2" s="1"/>
  <c r="F79" i="2"/>
  <c r="N79" i="2" s="1"/>
  <c r="F78" i="2"/>
  <c r="N78" i="2" s="1"/>
  <c r="G77" i="2"/>
  <c r="F76" i="2"/>
  <c r="N76" i="2" s="1"/>
  <c r="F75" i="2"/>
  <c r="N75" i="2" s="1"/>
  <c r="F74" i="2"/>
  <c r="N74" i="2" s="1"/>
  <c r="F73" i="2"/>
  <c r="N73" i="2" s="1"/>
  <c r="F72" i="2"/>
  <c r="N72" i="2" s="1"/>
  <c r="F71" i="2"/>
  <c r="N71" i="2" s="1"/>
  <c r="F70" i="2"/>
  <c r="F69" i="2"/>
  <c r="N69" i="2" s="1"/>
  <c r="F68" i="2"/>
  <c r="N68" i="2" s="1"/>
  <c r="F67" i="2"/>
  <c r="N67" i="2" s="1"/>
  <c r="H66" i="2"/>
  <c r="G66" i="2"/>
  <c r="F64" i="2"/>
  <c r="F63" i="2" s="1"/>
  <c r="N63" i="2" s="1"/>
  <c r="G63" i="2"/>
  <c r="G60" i="2"/>
  <c r="F60" i="2"/>
  <c r="F59" i="2"/>
  <c r="N59" i="2" s="1"/>
  <c r="F58" i="2"/>
  <c r="N58" i="2" s="1"/>
  <c r="F57" i="2"/>
  <c r="N57" i="2" s="1"/>
  <c r="F56" i="2"/>
  <c r="N56" i="2" s="1"/>
  <c r="F53" i="2"/>
  <c r="N53" i="2" s="1"/>
  <c r="F52" i="2"/>
  <c r="N52" i="2" s="1"/>
  <c r="F50" i="2"/>
  <c r="N50" i="2" s="1"/>
  <c r="F49" i="2"/>
  <c r="N49" i="2" s="1"/>
  <c r="F48" i="2"/>
  <c r="F47" i="2"/>
  <c r="N47" i="2" s="1"/>
  <c r="F46" i="2"/>
  <c r="N46" i="2" s="1"/>
  <c r="F41" i="2"/>
  <c r="F40" i="2" s="1"/>
  <c r="N40" i="2" s="1"/>
  <c r="H40" i="2"/>
  <c r="G40" i="2"/>
  <c r="F39" i="2"/>
  <c r="N39" i="2" s="1"/>
  <c r="F37" i="2"/>
  <c r="N37" i="2" s="1"/>
  <c r="F36" i="2"/>
  <c r="N36" i="2" s="1"/>
  <c r="I34" i="2"/>
  <c r="H34" i="2"/>
  <c r="G34" i="2"/>
  <c r="F31" i="2"/>
  <c r="N31" i="2" s="1"/>
  <c r="F29" i="2"/>
  <c r="N29" i="2" s="1"/>
  <c r="I27" i="2"/>
  <c r="H27" i="2"/>
  <c r="G27" i="2"/>
  <c r="F24" i="2"/>
  <c r="G22" i="2"/>
  <c r="F19" i="2"/>
  <c r="H17" i="2"/>
  <c r="G17" i="2"/>
  <c r="G13" i="2"/>
  <c r="F13" i="2"/>
  <c r="G9" i="2"/>
  <c r="F9" i="2"/>
  <c r="N9" i="2" s="1"/>
  <c r="N60" i="2" l="1"/>
  <c r="J4" i="2"/>
  <c r="N64" i="2"/>
  <c r="N41" i="2"/>
  <c r="F22" i="2"/>
  <c r="N22" i="2" s="1"/>
  <c r="N24" i="2"/>
  <c r="F17" i="2"/>
  <c r="N17" i="2" s="1"/>
  <c r="N19" i="2"/>
  <c r="F45" i="2"/>
  <c r="N48" i="2"/>
  <c r="N45" i="2"/>
  <c r="N13" i="2"/>
  <c r="N66" i="2"/>
  <c r="F27" i="2"/>
  <c r="N27" i="2" s="1"/>
  <c r="F34" i="2"/>
  <c r="N34" i="2" s="1"/>
  <c r="F66" i="2"/>
  <c r="F77" i="2"/>
  <c r="N77" i="2" s="1"/>
  <c r="G4" i="2"/>
  <c r="H4" i="2"/>
  <c r="I4" i="2"/>
  <c r="C34" i="2"/>
  <c r="D34" i="2"/>
  <c r="B39" i="2"/>
  <c r="F4" i="2" l="1"/>
  <c r="N4" i="2" s="1"/>
  <c r="D27" i="2" l="1"/>
  <c r="E4" i="2"/>
  <c r="C27" i="2"/>
  <c r="B81" i="2"/>
  <c r="B80" i="2"/>
  <c r="B79" i="2"/>
  <c r="B78" i="2"/>
  <c r="B68" i="2"/>
  <c r="B76" i="2"/>
  <c r="B70" i="2"/>
  <c r="B71" i="2"/>
  <c r="B72" i="2"/>
  <c r="B73" i="2"/>
  <c r="B74" i="2"/>
  <c r="B75" i="2"/>
  <c r="B69" i="2"/>
  <c r="B67" i="2"/>
  <c r="B47" i="2"/>
  <c r="B48" i="2"/>
  <c r="B49" i="2"/>
  <c r="B50" i="2"/>
  <c r="B52" i="2"/>
  <c r="B53" i="2"/>
  <c r="B56" i="2"/>
  <c r="B57" i="2"/>
  <c r="B58" i="2"/>
  <c r="B59" i="2"/>
  <c r="B45" i="2" l="1"/>
  <c r="B64" i="2"/>
  <c r="B41" i="2"/>
  <c r="B31" i="2"/>
  <c r="B37" i="2"/>
  <c r="B36" i="2"/>
  <c r="B29" i="2"/>
  <c r="B24" i="2"/>
  <c r="B19" i="2"/>
  <c r="B17" i="2" s="1"/>
  <c r="D17" i="2"/>
  <c r="D66" i="2"/>
  <c r="C66" i="2"/>
  <c r="D40" i="2"/>
  <c r="C22" i="2"/>
  <c r="C82" i="2"/>
  <c r="B82" i="2"/>
  <c r="C13" i="2"/>
  <c r="B77" i="2"/>
  <c r="B63" i="2"/>
  <c r="B60" i="2"/>
  <c r="C77" i="2"/>
  <c r="C63" i="2"/>
  <c r="C60" i="2"/>
  <c r="C40" i="2"/>
  <c r="C17" i="2"/>
  <c r="B13" i="2"/>
  <c r="B9" i="2"/>
  <c r="C9" i="2"/>
  <c r="C4" i="2" l="1"/>
  <c r="D4" i="2"/>
  <c r="B40" i="2"/>
  <c r="B22" i="2"/>
  <c r="B34" i="2"/>
  <c r="B27" i="2"/>
  <c r="B66" i="2"/>
  <c r="B4" i="2" l="1"/>
</calcChain>
</file>

<file path=xl/sharedStrings.xml><?xml version="1.0" encoding="utf-8"?>
<sst xmlns="http://schemas.openxmlformats.org/spreadsheetml/2006/main" count="136" uniqueCount="85">
  <si>
    <t>1. Plánovanie, manažment a kontrola</t>
  </si>
  <si>
    <t>3. Interné služby</t>
  </si>
  <si>
    <t>4. Služby občanom</t>
  </si>
  <si>
    <t>5. Bezpečnosť, právo a poriadok</t>
  </si>
  <si>
    <t>6. Odpadové hospodárstvo</t>
  </si>
  <si>
    <t>7. Pozemné komunikácie</t>
  </si>
  <si>
    <t>8. Vzdelávanie</t>
  </si>
  <si>
    <t>9. Kultúra</t>
  </si>
  <si>
    <t>10. Šport</t>
  </si>
  <si>
    <t>11. Prostredie pre život</t>
  </si>
  <si>
    <t>12. Sociálne služby</t>
  </si>
  <si>
    <t>13. Podporná činnosť</t>
  </si>
  <si>
    <t>1.1. Výkon funkcie starostu</t>
  </si>
  <si>
    <t>1.3. Audit</t>
  </si>
  <si>
    <t>2.1. Progagácia a prezentácia obce Huncovce</t>
  </si>
  <si>
    <t>2.2. Kronika obce</t>
  </si>
  <si>
    <t>3.1. Zasadnutia orgánov obce</t>
  </si>
  <si>
    <t>3.3. Vzdelávanie zamestnancov</t>
  </si>
  <si>
    <t>4.1. Evidencia obyvateľov</t>
  </si>
  <si>
    <t>4.2. Cintorínske a pohrebné služby</t>
  </si>
  <si>
    <t>4.3. Miestny rozhlas</t>
  </si>
  <si>
    <t>5.1. Civilná ochrana</t>
  </si>
  <si>
    <t>5.2. Kamerový systém v obci</t>
  </si>
  <si>
    <t>6.2. Nakladanie s odpadovými vodami</t>
  </si>
  <si>
    <t>7.1. Správa a údržba pozemných komunikácií</t>
  </si>
  <si>
    <t>9.1. Podpora kultúrnych podujatí</t>
  </si>
  <si>
    <t>9.2. Obecná knižnica</t>
  </si>
  <si>
    <t>10.1. Podpora športových podujatí</t>
  </si>
  <si>
    <t>10.2. Dotácie na šport</t>
  </si>
  <si>
    <t>11.1. Verejné osvetlenie</t>
  </si>
  <si>
    <t>SPOLU</t>
  </si>
  <si>
    <t>12.3. Rodinná politika - prídavky na deti</t>
  </si>
  <si>
    <t>Výdavky celkom</t>
  </si>
  <si>
    <t>Bežné</t>
  </si>
  <si>
    <t>Kapitálové</t>
  </si>
  <si>
    <t>1.2. Členstvo v samospráv.orgánoch a združeniach</t>
  </si>
  <si>
    <t>Rekapitulácia rozpočtu v €</t>
  </si>
  <si>
    <t>8.2. Základná škola  - školský klub detí</t>
  </si>
  <si>
    <t>8.3. Základná škola - školská jedáleň</t>
  </si>
  <si>
    <t>8.4. Základná škola - ŠR + čerpanie vl.príjmov</t>
  </si>
  <si>
    <t>8.6. Súkromné centrum špec.pedag. poradenstva</t>
  </si>
  <si>
    <t xml:space="preserve">11.2. Aktivačná činnosť </t>
  </si>
  <si>
    <t>12.4. Sociálna pomoc občanom v hm.núdzi</t>
  </si>
  <si>
    <t>8.7. Účelovo viazané prostriedky pre školstvo</t>
  </si>
  <si>
    <t>8.11. Projekt MRK z EF a ŠR</t>
  </si>
  <si>
    <t>11.4. Detské ihrisko</t>
  </si>
  <si>
    <t>11.5. Viacúčelové ihrisko</t>
  </si>
  <si>
    <t xml:space="preserve">11.6. Akcia MDD - juniáles </t>
  </si>
  <si>
    <t>11.7. Transfer RKFÚ Huncovce</t>
  </si>
  <si>
    <t>8.12. Škola v prírode</t>
  </si>
  <si>
    <t>3.4. Voľby</t>
  </si>
  <si>
    <t>11.8.  Histor.kult.prírodná cesta okolo Tatier</t>
  </si>
  <si>
    <t>5.4. Dobrovoľný hasičský zbor</t>
  </si>
  <si>
    <t>Ekon.klasifikácia</t>
  </si>
  <si>
    <t>6.5. Sanácia nelegálnej skládky odpadu v obci</t>
  </si>
  <si>
    <t>5.5. Ochrana pred túlavými psami</t>
  </si>
  <si>
    <t>6.3. Nakladanie s triedeným odpadom - kompost.</t>
  </si>
  <si>
    <t>12.2. Terénna sociálna práca</t>
  </si>
  <si>
    <t xml:space="preserve">11.9. Údržba verejného priestranstva obce </t>
  </si>
  <si>
    <t>8.5. Centrum voľného času pri ZŠ Huncovce</t>
  </si>
  <si>
    <t>8.13. Súkromné centrum pedag.-psych.poradenstva</t>
  </si>
  <si>
    <t>12.1. Starostlivosť o seniorov</t>
  </si>
  <si>
    <t>11.3. Príprava projektov a verej. obstarávaní</t>
  </si>
  <si>
    <t>2. Šírenie informácií o obci</t>
  </si>
  <si>
    <t>4.4. Stavebný úrad</t>
  </si>
  <si>
    <t xml:space="preserve">13.1. Správa obce </t>
  </si>
  <si>
    <t>6.1. Zber a zneškodnenie odpadu</t>
  </si>
  <si>
    <t>2.3. Šírenie informácií informačnými technológiami</t>
  </si>
  <si>
    <t>8.14. Centrá voľ.času mimo pôsobotnosti obce</t>
  </si>
  <si>
    <t>3.2. Správa, údržba a zveľaďovanie majetku obce</t>
  </si>
  <si>
    <t>8.1. Materská škola - rozpočet obce</t>
  </si>
  <si>
    <t>FO</t>
  </si>
  <si>
    <t>8.1. Materská škola - rozpočet MŠ</t>
  </si>
  <si>
    <t>5.3. Občianska poriadková služba v obci</t>
  </si>
  <si>
    <t>5.6. Odstraňovanie škôd po povodniach</t>
  </si>
  <si>
    <t>6.6. Zlepšenie nakladanie s odpadom v obci</t>
  </si>
  <si>
    <t>8.4. Základná škola - rozpočet obce</t>
  </si>
  <si>
    <t>Schválený rozpočet</t>
  </si>
  <si>
    <t xml:space="preserve"> </t>
  </si>
  <si>
    <t>Rozpočet po úprave k 31.03.2019</t>
  </si>
  <si>
    <t>Skutočné čerpanie k 31.03.2019</t>
  </si>
  <si>
    <t xml:space="preserve">Plnenie </t>
  </si>
  <si>
    <t>rozpočtu v %</t>
  </si>
  <si>
    <t>11.10. Pamätné tabule v obci</t>
  </si>
  <si>
    <t xml:space="preserve">8.15. Projekt: Zvýšenie inkluzívnosti vzdelávania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</si>
</sst>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Narrow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Border="1"/>
    <xf numFmtId="4" fontId="0" fillId="0" borderId="0" xfId="0" applyNumberFormat="1" applyBorder="1"/>
    <xf numFmtId="0" fontId="1" fillId="0" borderId="0" xfId="0" applyFont="1" applyBorder="1"/>
    <xf numFmtId="0" fontId="3" fillId="2" borderId="1" xfId="0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0" fillId="0" borderId="2" xfId="0" applyBorder="1" applyAlignment="1">
      <alignment horizontal="center"/>
    </xf>
    <xf numFmtId="4" fontId="2" fillId="4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4" fontId="1" fillId="0" borderId="0" xfId="0" applyNumberFormat="1" applyFont="1"/>
    <xf numFmtId="0" fontId="1" fillId="4" borderId="0" xfId="0" applyFont="1" applyFill="1" applyAlignment="1">
      <alignment horizontal="center"/>
    </xf>
    <xf numFmtId="3" fontId="0" fillId="4" borderId="0" xfId="0" applyNumberFormat="1" applyFill="1"/>
    <xf numFmtId="4" fontId="1" fillId="4" borderId="0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0" fontId="6" fillId="0" borderId="1" xfId="0" applyFont="1" applyBorder="1"/>
    <xf numFmtId="0" fontId="1" fillId="2" borderId="1" xfId="0" applyFont="1" applyFill="1" applyBorder="1"/>
    <xf numFmtId="0" fontId="6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</cellXfs>
  <cellStyles count="1">
    <cellStyle name="Normáln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workbookViewId="0">
      <selection activeCell="Q67" sqref="Q67"/>
    </sheetView>
  </sheetViews>
  <sheetFormatPr defaultRowHeight="12.75" x14ac:dyDescent="0.2"/>
  <cols>
    <col min="1" max="1" width="37.1640625" customWidth="1"/>
    <col min="2" max="2" width="12.5" customWidth="1"/>
    <col min="3" max="3" width="11.6640625" customWidth="1"/>
    <col min="4" max="4" width="11.5" customWidth="1"/>
    <col min="5" max="5" width="7.1640625" customWidth="1"/>
    <col min="6" max="6" width="12.5" customWidth="1"/>
    <col min="7" max="7" width="11.6640625" customWidth="1"/>
    <col min="8" max="8" width="11.5" customWidth="1"/>
    <col min="9" max="9" width="6.83203125" customWidth="1"/>
    <col min="10" max="10" width="12.5" customWidth="1"/>
    <col min="11" max="11" width="11.6640625" customWidth="1"/>
    <col min="12" max="12" width="11.5" customWidth="1"/>
    <col min="13" max="13" width="7.83203125" customWidth="1"/>
    <col min="14" max="14" width="12.6640625" style="36" customWidth="1"/>
    <col min="17" max="17" width="13.6640625" customWidth="1"/>
    <col min="18" max="18" width="17.6640625" customWidth="1"/>
    <col min="19" max="19" width="16" customWidth="1"/>
    <col min="20" max="20" width="11.6640625" bestFit="1" customWidth="1"/>
    <col min="21" max="21" width="10.1640625" bestFit="1" customWidth="1"/>
  </cols>
  <sheetData>
    <row r="1" spans="1:20" x14ac:dyDescent="0.2">
      <c r="A1" s="43" t="s">
        <v>32</v>
      </c>
      <c r="B1" s="42" t="s">
        <v>77</v>
      </c>
      <c r="C1" s="42"/>
      <c r="D1" s="42"/>
      <c r="E1" s="42"/>
      <c r="F1" s="42" t="s">
        <v>79</v>
      </c>
      <c r="G1" s="42"/>
      <c r="H1" s="42"/>
      <c r="I1" s="42"/>
      <c r="J1" s="47" t="s">
        <v>80</v>
      </c>
      <c r="K1" s="48"/>
      <c r="L1" s="48"/>
      <c r="M1" s="49"/>
      <c r="N1" s="33" t="s">
        <v>81</v>
      </c>
    </row>
    <row r="2" spans="1:20" x14ac:dyDescent="0.2">
      <c r="A2" s="44"/>
      <c r="B2" s="3" t="s">
        <v>30</v>
      </c>
      <c r="C2" s="3" t="s">
        <v>33</v>
      </c>
      <c r="D2" s="3" t="s">
        <v>34</v>
      </c>
      <c r="E2" s="3" t="s">
        <v>71</v>
      </c>
      <c r="F2" s="3" t="s">
        <v>30</v>
      </c>
      <c r="G2" s="3" t="s">
        <v>33</v>
      </c>
      <c r="H2" s="3" t="s">
        <v>34</v>
      </c>
      <c r="I2" s="3" t="s">
        <v>71</v>
      </c>
      <c r="J2" s="3" t="s">
        <v>30</v>
      </c>
      <c r="K2" s="3" t="s">
        <v>33</v>
      </c>
      <c r="L2" s="3" t="s">
        <v>34</v>
      </c>
      <c r="M2" s="3" t="s">
        <v>71</v>
      </c>
      <c r="N2" s="25" t="s">
        <v>82</v>
      </c>
      <c r="Q2" s="46"/>
      <c r="R2" s="46"/>
      <c r="S2" s="46"/>
    </row>
    <row r="3" spans="1:20" s="28" customFormat="1" ht="16.5" x14ac:dyDescent="0.3">
      <c r="A3" s="44"/>
      <c r="B3" s="30" t="s">
        <v>53</v>
      </c>
      <c r="C3" s="31">
        <v>600</v>
      </c>
      <c r="D3" s="31">
        <v>700</v>
      </c>
      <c r="E3" s="31">
        <v>800</v>
      </c>
      <c r="F3" s="30" t="s">
        <v>53</v>
      </c>
      <c r="G3" s="31">
        <v>600</v>
      </c>
      <c r="H3" s="31">
        <v>700</v>
      </c>
      <c r="I3" s="31">
        <v>800</v>
      </c>
      <c r="J3" s="30" t="s">
        <v>53</v>
      </c>
      <c r="K3" s="31">
        <v>600</v>
      </c>
      <c r="L3" s="31">
        <v>700</v>
      </c>
      <c r="M3" s="31">
        <v>800</v>
      </c>
      <c r="N3" s="32"/>
      <c r="Q3" s="29"/>
      <c r="R3" s="29"/>
      <c r="S3" s="29"/>
    </row>
    <row r="4" spans="1:20" x14ac:dyDescent="0.2">
      <c r="A4" s="44"/>
      <c r="B4" s="4">
        <f t="shared" ref="B4:I4" si="0">B9+B13+B17+B22+B27+B34+B40+B45+B60+B63+B66+B77+B82</f>
        <v>3710500</v>
      </c>
      <c r="C4" s="4">
        <f t="shared" si="0"/>
        <v>2405680</v>
      </c>
      <c r="D4" s="4">
        <f t="shared" si="0"/>
        <v>1304820</v>
      </c>
      <c r="E4" s="4">
        <f t="shared" si="0"/>
        <v>0</v>
      </c>
      <c r="F4" s="4">
        <f t="shared" si="0"/>
        <v>3799521</v>
      </c>
      <c r="G4" s="4">
        <f t="shared" si="0"/>
        <v>2494701</v>
      </c>
      <c r="H4" s="4">
        <f t="shared" si="0"/>
        <v>1304820</v>
      </c>
      <c r="I4" s="4">
        <f t="shared" si="0"/>
        <v>0</v>
      </c>
      <c r="J4" s="4">
        <f t="shared" ref="J4:M4" si="1">J9+J13+J17+J22+J27+J34+J40+J45+J60+J63+J66+J77+J82</f>
        <v>441266.58</v>
      </c>
      <c r="K4" s="4">
        <f t="shared" si="1"/>
        <v>438162.74</v>
      </c>
      <c r="L4" s="4">
        <f t="shared" si="1"/>
        <v>1693.6</v>
      </c>
      <c r="M4" s="4">
        <f t="shared" si="1"/>
        <v>0</v>
      </c>
      <c r="N4" s="33">
        <f>J4/F4*100</f>
        <v>11.613742363840075</v>
      </c>
      <c r="Q4" s="24"/>
      <c r="R4" s="24"/>
      <c r="S4" s="24"/>
      <c r="T4" s="7"/>
    </row>
    <row r="5" spans="1:20" ht="21.75" customHeight="1" x14ac:dyDescent="0.2">
      <c r="A5" s="15"/>
      <c r="B5" s="45"/>
      <c r="C5" s="45"/>
      <c r="D5" s="45"/>
      <c r="E5" s="45"/>
      <c r="F5" s="45"/>
      <c r="G5" s="45"/>
      <c r="H5" s="45"/>
      <c r="I5" s="45"/>
      <c r="J5" s="50"/>
      <c r="K5" s="51"/>
      <c r="L5" s="51"/>
      <c r="M5" s="52"/>
      <c r="N5" s="37"/>
      <c r="Q5" s="21"/>
      <c r="R5" s="21"/>
      <c r="S5" s="21"/>
    </row>
    <row r="6" spans="1:20" x14ac:dyDescent="0.2">
      <c r="A6" s="41" t="s">
        <v>36</v>
      </c>
      <c r="B6" s="42" t="s">
        <v>77</v>
      </c>
      <c r="C6" s="42"/>
      <c r="D6" s="42"/>
      <c r="E6" s="42"/>
      <c r="F6" s="42" t="s">
        <v>79</v>
      </c>
      <c r="G6" s="42"/>
      <c r="H6" s="42"/>
      <c r="I6" s="42"/>
      <c r="J6" s="47" t="s">
        <v>80</v>
      </c>
      <c r="K6" s="48"/>
      <c r="L6" s="48"/>
      <c r="M6" s="49"/>
      <c r="N6" s="33" t="s">
        <v>81</v>
      </c>
    </row>
    <row r="7" spans="1:20" x14ac:dyDescent="0.2">
      <c r="A7" s="41"/>
      <c r="B7" s="3" t="s">
        <v>30</v>
      </c>
      <c r="C7" s="3" t="s">
        <v>33</v>
      </c>
      <c r="D7" s="3" t="s">
        <v>34</v>
      </c>
      <c r="E7" s="3" t="s">
        <v>71</v>
      </c>
      <c r="F7" s="3" t="s">
        <v>30</v>
      </c>
      <c r="G7" s="3" t="s">
        <v>33</v>
      </c>
      <c r="H7" s="3" t="s">
        <v>34</v>
      </c>
      <c r="I7" s="3" t="s">
        <v>71</v>
      </c>
      <c r="J7" s="3" t="s">
        <v>30</v>
      </c>
      <c r="K7" s="3" t="s">
        <v>33</v>
      </c>
      <c r="L7" s="3" t="s">
        <v>34</v>
      </c>
      <c r="M7" s="3" t="s">
        <v>71</v>
      </c>
      <c r="N7" s="25" t="s">
        <v>82</v>
      </c>
    </row>
    <row r="8" spans="1:20" ht="12.75" customHeight="1" x14ac:dyDescent="0.2">
      <c r="A8" s="41"/>
      <c r="B8" s="17" t="s">
        <v>53</v>
      </c>
      <c r="C8" s="18">
        <v>600</v>
      </c>
      <c r="D8" s="18">
        <v>700</v>
      </c>
      <c r="E8" s="18">
        <v>800</v>
      </c>
      <c r="F8" s="17" t="s">
        <v>53</v>
      </c>
      <c r="G8" s="18">
        <v>600</v>
      </c>
      <c r="H8" s="18">
        <v>700</v>
      </c>
      <c r="I8" s="18">
        <v>800</v>
      </c>
      <c r="J8" s="17" t="s">
        <v>53</v>
      </c>
      <c r="K8" s="18">
        <v>600</v>
      </c>
      <c r="L8" s="18">
        <v>700</v>
      </c>
      <c r="M8" s="18">
        <v>800</v>
      </c>
      <c r="N8" s="26"/>
    </row>
    <row r="9" spans="1:20" x14ac:dyDescent="0.2">
      <c r="A9" s="39" t="s">
        <v>0</v>
      </c>
      <c r="B9" s="12">
        <f>B10+B11+B12</f>
        <v>6600</v>
      </c>
      <c r="C9" s="12">
        <f>C10+C11+C12</f>
        <v>6600</v>
      </c>
      <c r="D9" s="12">
        <v>0</v>
      </c>
      <c r="E9" s="12">
        <v>0</v>
      </c>
      <c r="F9" s="12">
        <f>F10+F11+F12</f>
        <v>6600</v>
      </c>
      <c r="G9" s="12">
        <f>G10+G11+G12</f>
        <v>6600</v>
      </c>
      <c r="H9" s="12">
        <v>0</v>
      </c>
      <c r="I9" s="12">
        <v>0</v>
      </c>
      <c r="J9" s="12">
        <f>J10+J11+J12</f>
        <v>1014.22</v>
      </c>
      <c r="K9" s="12">
        <f>K10+K11+K12</f>
        <v>1014.22</v>
      </c>
      <c r="L9" s="12">
        <v>0</v>
      </c>
      <c r="M9" s="12"/>
      <c r="N9" s="53">
        <f>J9/F9*100</f>
        <v>15.366969696969699</v>
      </c>
    </row>
    <row r="10" spans="1:20" ht="13.5" x14ac:dyDescent="0.25">
      <c r="A10" s="38" t="s">
        <v>12</v>
      </c>
      <c r="B10" s="5">
        <v>1500</v>
      </c>
      <c r="C10" s="5">
        <v>1500</v>
      </c>
      <c r="D10" s="5"/>
      <c r="E10" s="5"/>
      <c r="F10" s="5">
        <v>1500</v>
      </c>
      <c r="G10" s="5">
        <v>1500</v>
      </c>
      <c r="H10" s="5"/>
      <c r="I10" s="5"/>
      <c r="J10" s="5">
        <f>K10+L10+M10</f>
        <v>469.79</v>
      </c>
      <c r="K10" s="5">
        <v>469.79</v>
      </c>
      <c r="L10" s="5"/>
      <c r="M10" s="5">
        <v>0</v>
      </c>
      <c r="N10" s="54">
        <f>J10/F10*100</f>
        <v>31.319333333333333</v>
      </c>
    </row>
    <row r="11" spans="1:20" ht="13.5" x14ac:dyDescent="0.25">
      <c r="A11" s="38" t="s">
        <v>35</v>
      </c>
      <c r="B11" s="5">
        <v>2300</v>
      </c>
      <c r="C11" s="5">
        <v>2300</v>
      </c>
      <c r="D11" s="5"/>
      <c r="E11" s="5"/>
      <c r="F11" s="5">
        <v>2300</v>
      </c>
      <c r="G11" s="5">
        <v>2300</v>
      </c>
      <c r="H11" s="5"/>
      <c r="I11" s="5"/>
      <c r="J11" s="5">
        <f t="shared" ref="J11:J12" si="2">K11+L11+M11</f>
        <v>544.42999999999995</v>
      </c>
      <c r="K11" s="5">
        <v>544.42999999999995</v>
      </c>
      <c r="L11" s="5"/>
      <c r="M11" s="5"/>
      <c r="N11" s="54">
        <f t="shared" ref="N11:N12" si="3">J11/F11*100</f>
        <v>23.670869565217391</v>
      </c>
    </row>
    <row r="12" spans="1:20" ht="13.5" x14ac:dyDescent="0.25">
      <c r="A12" s="38" t="s">
        <v>13</v>
      </c>
      <c r="B12" s="5">
        <v>2800</v>
      </c>
      <c r="C12" s="5">
        <v>2800</v>
      </c>
      <c r="D12" s="5"/>
      <c r="E12" s="5"/>
      <c r="F12" s="5">
        <v>2800</v>
      </c>
      <c r="G12" s="5">
        <v>2800</v>
      </c>
      <c r="H12" s="5"/>
      <c r="I12" s="5"/>
      <c r="J12" s="5">
        <f t="shared" si="2"/>
        <v>0</v>
      </c>
      <c r="K12" s="5">
        <v>0</v>
      </c>
      <c r="L12" s="5"/>
      <c r="M12" s="5"/>
      <c r="N12" s="54">
        <f t="shared" si="3"/>
        <v>0</v>
      </c>
    </row>
    <row r="13" spans="1:20" x14ac:dyDescent="0.2">
      <c r="A13" s="39" t="s">
        <v>63</v>
      </c>
      <c r="B13" s="12">
        <f>B14+B15+B16</f>
        <v>10180</v>
      </c>
      <c r="C13" s="12">
        <f t="shared" ref="C13" si="4">C14+C15+C16</f>
        <v>10180</v>
      </c>
      <c r="D13" s="12">
        <v>0</v>
      </c>
      <c r="E13" s="12">
        <v>0</v>
      </c>
      <c r="F13" s="12">
        <f>F14+F15+F16</f>
        <v>10180</v>
      </c>
      <c r="G13" s="12">
        <f t="shared" ref="G13" si="5">G14+G15+G16</f>
        <v>10180</v>
      </c>
      <c r="H13" s="12">
        <v>0</v>
      </c>
      <c r="I13" s="12">
        <v>0</v>
      </c>
      <c r="J13" s="12">
        <f>J14+J15+J16</f>
        <v>1091.73</v>
      </c>
      <c r="K13" s="12">
        <f t="shared" ref="K13" si="6">K14+K15+K16</f>
        <v>1091.73</v>
      </c>
      <c r="L13" s="12">
        <v>0</v>
      </c>
      <c r="M13" s="12">
        <v>0</v>
      </c>
      <c r="N13" s="53">
        <f>J13/F13*100</f>
        <v>10.72426326129666</v>
      </c>
    </row>
    <row r="14" spans="1:20" ht="13.5" x14ac:dyDescent="0.25">
      <c r="A14" s="38" t="s">
        <v>14</v>
      </c>
      <c r="B14" s="5">
        <v>2500</v>
      </c>
      <c r="C14" s="5">
        <v>2500</v>
      </c>
      <c r="D14" s="5"/>
      <c r="E14" s="5"/>
      <c r="F14" s="5">
        <v>2500</v>
      </c>
      <c r="G14" s="5">
        <v>2500</v>
      </c>
      <c r="H14" s="5"/>
      <c r="I14" s="5"/>
      <c r="J14" s="5">
        <f t="shared" ref="J14:J16" si="7">K14+L14+M14</f>
        <v>0</v>
      </c>
      <c r="K14" s="5">
        <v>0</v>
      </c>
      <c r="L14" s="5"/>
      <c r="M14" s="5"/>
      <c r="N14" s="54">
        <f t="shared" ref="N14:N16" si="8">J14/F14*100</f>
        <v>0</v>
      </c>
    </row>
    <row r="15" spans="1:20" ht="13.5" x14ac:dyDescent="0.25">
      <c r="A15" s="38" t="s">
        <v>15</v>
      </c>
      <c r="B15" s="5">
        <v>680</v>
      </c>
      <c r="C15" s="5">
        <v>680</v>
      </c>
      <c r="D15" s="5"/>
      <c r="E15" s="5"/>
      <c r="F15" s="5">
        <v>680</v>
      </c>
      <c r="G15" s="5">
        <v>680</v>
      </c>
      <c r="H15" s="5"/>
      <c r="I15" s="5"/>
      <c r="J15" s="5">
        <f t="shared" si="7"/>
        <v>0</v>
      </c>
      <c r="K15" s="5">
        <v>0</v>
      </c>
      <c r="L15" s="5"/>
      <c r="M15" s="5"/>
      <c r="N15" s="54">
        <f t="shared" si="8"/>
        <v>0</v>
      </c>
    </row>
    <row r="16" spans="1:20" ht="13.5" x14ac:dyDescent="0.25">
      <c r="A16" s="40" t="s">
        <v>67</v>
      </c>
      <c r="B16" s="16">
        <v>7000</v>
      </c>
      <c r="C16" s="16">
        <v>7000</v>
      </c>
      <c r="D16" s="16"/>
      <c r="E16" s="16"/>
      <c r="F16" s="16">
        <v>7000</v>
      </c>
      <c r="G16" s="16">
        <v>7000</v>
      </c>
      <c r="H16" s="16"/>
      <c r="I16" s="16"/>
      <c r="J16" s="5">
        <f t="shared" si="7"/>
        <v>1091.73</v>
      </c>
      <c r="K16" s="16">
        <v>1091.73</v>
      </c>
      <c r="L16" s="16"/>
      <c r="M16" s="16"/>
      <c r="N16" s="54">
        <f t="shared" si="8"/>
        <v>15.596142857142858</v>
      </c>
      <c r="O16" s="13"/>
    </row>
    <row r="17" spans="1:15" ht="16.5" x14ac:dyDescent="0.3">
      <c r="A17" s="11" t="s">
        <v>1</v>
      </c>
      <c r="B17" s="12">
        <f>B18+B19+B20</f>
        <v>371120</v>
      </c>
      <c r="C17" s="12">
        <f>C18+C19+C20+C21</f>
        <v>16200</v>
      </c>
      <c r="D17" s="12">
        <f>D18+D19+D20+D21</f>
        <v>354920</v>
      </c>
      <c r="E17" s="12">
        <v>0</v>
      </c>
      <c r="F17" s="12">
        <f>F18+F19+F20+F21</f>
        <v>373243</v>
      </c>
      <c r="G17" s="12">
        <f>G18+G19+G20+G21</f>
        <v>18323</v>
      </c>
      <c r="H17" s="12">
        <f>H18+H19+H20+H21</f>
        <v>354920</v>
      </c>
      <c r="I17" s="12">
        <v>0</v>
      </c>
      <c r="J17" s="12">
        <f>J18+J19+J20+J21</f>
        <v>4918.8999999999996</v>
      </c>
      <c r="K17" s="12">
        <f>K18+K19+K20+K21</f>
        <v>4918.8999999999996</v>
      </c>
      <c r="L17" s="12">
        <f>L18+L19+L20+L21</f>
        <v>0</v>
      </c>
      <c r="M17" s="12">
        <v>0</v>
      </c>
      <c r="N17" s="53">
        <f>J17/F17*100</f>
        <v>1.3178813802268228</v>
      </c>
    </row>
    <row r="18" spans="1:15" ht="13.5" x14ac:dyDescent="0.25">
      <c r="A18" s="38" t="s">
        <v>16</v>
      </c>
      <c r="B18" s="5">
        <v>4600</v>
      </c>
      <c r="C18" s="5">
        <v>4600</v>
      </c>
      <c r="D18" s="5"/>
      <c r="E18" s="5"/>
      <c r="F18" s="5">
        <v>4600</v>
      </c>
      <c r="G18" s="5">
        <v>4600</v>
      </c>
      <c r="H18" s="5"/>
      <c r="I18" s="5"/>
      <c r="J18" s="5">
        <f t="shared" ref="J18:J21" si="9">K18+L18+M18</f>
        <v>3045.45</v>
      </c>
      <c r="K18" s="5">
        <v>3045.45</v>
      </c>
      <c r="L18" s="5"/>
      <c r="M18" s="5"/>
      <c r="N18" s="54">
        <f t="shared" ref="N18:N21" si="10">J18/F18*100</f>
        <v>66.205434782608691</v>
      </c>
    </row>
    <row r="19" spans="1:15" ht="13.5" x14ac:dyDescent="0.25">
      <c r="A19" s="38" t="s">
        <v>69</v>
      </c>
      <c r="B19" s="5">
        <f>C19+D19</f>
        <v>365820</v>
      </c>
      <c r="C19" s="5">
        <v>10900</v>
      </c>
      <c r="D19" s="5">
        <v>354920</v>
      </c>
      <c r="E19" s="5"/>
      <c r="F19" s="5">
        <f>G19+H19</f>
        <v>365820</v>
      </c>
      <c r="G19" s="5">
        <v>10900</v>
      </c>
      <c r="H19" s="5">
        <v>354920</v>
      </c>
      <c r="I19" s="5"/>
      <c r="J19" s="5">
        <f t="shared" si="9"/>
        <v>116.4</v>
      </c>
      <c r="K19" s="5">
        <v>116.4</v>
      </c>
      <c r="L19" s="5"/>
      <c r="M19" s="5"/>
      <c r="N19" s="54">
        <f t="shared" si="10"/>
        <v>3.1818927341315403E-2</v>
      </c>
    </row>
    <row r="20" spans="1:15" ht="13.5" x14ac:dyDescent="0.25">
      <c r="A20" s="38" t="s">
        <v>17</v>
      </c>
      <c r="B20" s="5">
        <v>700</v>
      </c>
      <c r="C20" s="5">
        <v>700</v>
      </c>
      <c r="D20" s="5"/>
      <c r="E20" s="5"/>
      <c r="F20" s="5">
        <v>700</v>
      </c>
      <c r="G20" s="5">
        <v>700</v>
      </c>
      <c r="H20" s="5"/>
      <c r="I20" s="5"/>
      <c r="J20" s="5">
        <f t="shared" si="9"/>
        <v>303.60000000000002</v>
      </c>
      <c r="K20" s="5">
        <v>303.60000000000002</v>
      </c>
      <c r="L20" s="5"/>
      <c r="M20" s="5"/>
      <c r="N20" s="54">
        <f t="shared" si="10"/>
        <v>43.371428571428581</v>
      </c>
    </row>
    <row r="21" spans="1:15" x14ac:dyDescent="0.2">
      <c r="A21" s="1" t="s">
        <v>50</v>
      </c>
      <c r="B21" s="6" t="s">
        <v>78</v>
      </c>
      <c r="C21" s="6">
        <v>0</v>
      </c>
      <c r="D21" s="6"/>
      <c r="E21" s="6"/>
      <c r="F21" s="6">
        <v>2123</v>
      </c>
      <c r="G21" s="6">
        <v>2123</v>
      </c>
      <c r="H21" s="6"/>
      <c r="I21" s="6"/>
      <c r="J21" s="5">
        <f t="shared" si="9"/>
        <v>1453.45</v>
      </c>
      <c r="K21" s="6">
        <v>1453.45</v>
      </c>
      <c r="L21" s="6"/>
      <c r="M21" s="6"/>
      <c r="N21" s="54">
        <f t="shared" si="10"/>
        <v>68.462081959491286</v>
      </c>
    </row>
    <row r="22" spans="1:15" x14ac:dyDescent="0.2">
      <c r="A22" s="39" t="s">
        <v>2</v>
      </c>
      <c r="B22" s="12">
        <f>B23+B24+B25+B26</f>
        <v>19930</v>
      </c>
      <c r="C22" s="12">
        <f>C23+C24+C25+C26</f>
        <v>19930</v>
      </c>
      <c r="D22" s="12">
        <v>0</v>
      </c>
      <c r="E22" s="12">
        <v>0</v>
      </c>
      <c r="F22" s="12">
        <f>F23+F24+F25+F26</f>
        <v>19930</v>
      </c>
      <c r="G22" s="12">
        <f>G23+G24+G25+G26</f>
        <v>19930</v>
      </c>
      <c r="H22" s="12">
        <v>0</v>
      </c>
      <c r="I22" s="12">
        <v>0</v>
      </c>
      <c r="J22" s="12">
        <f>J23+J24+J25+J26</f>
        <v>2231.4900000000002</v>
      </c>
      <c r="K22" s="12">
        <f>K23+K24+K25+K26</f>
        <v>2231.4900000000002</v>
      </c>
      <c r="L22" s="12">
        <f>L23+L24+L25+L26</f>
        <v>0</v>
      </c>
      <c r="M22" s="12">
        <v>0</v>
      </c>
      <c r="N22" s="53">
        <f>J22/F22*100</f>
        <v>11.196638233818366</v>
      </c>
    </row>
    <row r="23" spans="1:15" ht="13.5" x14ac:dyDescent="0.25">
      <c r="A23" s="38" t="s">
        <v>18</v>
      </c>
      <c r="B23" s="5">
        <v>1100</v>
      </c>
      <c r="C23" s="5">
        <v>1100</v>
      </c>
      <c r="D23" s="5"/>
      <c r="E23" s="5"/>
      <c r="F23" s="5">
        <v>1100</v>
      </c>
      <c r="G23" s="5">
        <v>1100</v>
      </c>
      <c r="H23" s="5"/>
      <c r="I23" s="5"/>
      <c r="J23" s="5">
        <f t="shared" ref="J23:J26" si="11">K23+L23+M23</f>
        <v>121.19</v>
      </c>
      <c r="K23" s="5">
        <v>121.19</v>
      </c>
      <c r="L23" s="5"/>
      <c r="M23" s="5"/>
      <c r="N23" s="54">
        <f t="shared" ref="N23:N26" si="12">J23/F23*100</f>
        <v>11.017272727272728</v>
      </c>
    </row>
    <row r="24" spans="1:15" ht="13.5" x14ac:dyDescent="0.25">
      <c r="A24" s="38" t="s">
        <v>19</v>
      </c>
      <c r="B24" s="5">
        <f>C24+D24</f>
        <v>11130</v>
      </c>
      <c r="C24" s="5">
        <v>11130</v>
      </c>
      <c r="D24" s="5"/>
      <c r="E24" s="5"/>
      <c r="F24" s="5">
        <f>G24+H24</f>
        <v>11130</v>
      </c>
      <c r="G24" s="5">
        <v>11130</v>
      </c>
      <c r="H24" s="5"/>
      <c r="I24" s="5"/>
      <c r="J24" s="5">
        <f t="shared" si="11"/>
        <v>2058.8200000000002</v>
      </c>
      <c r="K24" s="5">
        <v>2058.8200000000002</v>
      </c>
      <c r="L24" s="5"/>
      <c r="M24" s="5"/>
      <c r="N24" s="54">
        <f t="shared" si="12"/>
        <v>18.497933513027853</v>
      </c>
    </row>
    <row r="25" spans="1:15" ht="13.5" x14ac:dyDescent="0.25">
      <c r="A25" s="38" t="s">
        <v>20</v>
      </c>
      <c r="B25" s="5">
        <v>3200</v>
      </c>
      <c r="C25" s="5">
        <v>3200</v>
      </c>
      <c r="D25" s="5"/>
      <c r="E25" s="5"/>
      <c r="F25" s="5">
        <v>3200</v>
      </c>
      <c r="G25" s="5">
        <v>3200</v>
      </c>
      <c r="H25" s="5"/>
      <c r="I25" s="5"/>
      <c r="J25" s="5">
        <f t="shared" si="11"/>
        <v>0</v>
      </c>
      <c r="K25" s="5">
        <v>0</v>
      </c>
      <c r="L25" s="5"/>
      <c r="M25" s="5"/>
      <c r="N25" s="54">
        <f t="shared" si="12"/>
        <v>0</v>
      </c>
    </row>
    <row r="26" spans="1:15" ht="13.5" x14ac:dyDescent="0.25">
      <c r="A26" s="40" t="s">
        <v>64</v>
      </c>
      <c r="B26" s="16">
        <v>4500</v>
      </c>
      <c r="C26" s="16">
        <v>4500</v>
      </c>
      <c r="D26" s="16"/>
      <c r="E26" s="16"/>
      <c r="F26" s="16">
        <v>4500</v>
      </c>
      <c r="G26" s="16">
        <v>4500</v>
      </c>
      <c r="H26" s="16"/>
      <c r="I26" s="16"/>
      <c r="J26" s="5">
        <f t="shared" si="11"/>
        <v>51.48</v>
      </c>
      <c r="K26" s="16">
        <v>51.48</v>
      </c>
      <c r="L26" s="16"/>
      <c r="M26" s="16"/>
      <c r="N26" s="54">
        <f t="shared" si="12"/>
        <v>1.1439999999999999</v>
      </c>
    </row>
    <row r="27" spans="1:15" x14ac:dyDescent="0.2">
      <c r="A27" s="39" t="s">
        <v>3</v>
      </c>
      <c r="B27" s="12">
        <f>B28+B29+B30+B31+B32+B33</f>
        <v>84040</v>
      </c>
      <c r="C27" s="12">
        <f>C28+C29+C30+C31+C32+C33</f>
        <v>71540</v>
      </c>
      <c r="D27" s="12">
        <f t="shared" ref="D27" si="13">D28+D29+D30+D31+D32+D33</f>
        <v>12500</v>
      </c>
      <c r="E27" s="12">
        <v>0</v>
      </c>
      <c r="F27" s="12">
        <f>F28+F29+F30+F31+F32+F33</f>
        <v>84040</v>
      </c>
      <c r="G27" s="12">
        <f>G28+G29+G30+G31+G32+G33</f>
        <v>71540</v>
      </c>
      <c r="H27" s="12">
        <f t="shared" ref="H27:I27" si="14">H28+H29+H30+H31+H32+H33</f>
        <v>12500</v>
      </c>
      <c r="I27" s="12">
        <f t="shared" si="14"/>
        <v>0</v>
      </c>
      <c r="J27" s="12">
        <f>J28+J29+J30+J31+J32+J33</f>
        <v>18533.919999999998</v>
      </c>
      <c r="K27" s="12">
        <f>K28+K29+K30+K31+K32+K33</f>
        <v>18533.919999999998</v>
      </c>
      <c r="L27" s="12">
        <f t="shared" ref="L27:M27" si="15">L28+L29+L30+L31+L32+L33</f>
        <v>0</v>
      </c>
      <c r="M27" s="12">
        <f t="shared" si="15"/>
        <v>0</v>
      </c>
      <c r="N27" s="53">
        <f>J27/F27*100</f>
        <v>22.053688719657305</v>
      </c>
    </row>
    <row r="28" spans="1:15" ht="13.5" x14ac:dyDescent="0.25">
      <c r="A28" s="38" t="s">
        <v>21</v>
      </c>
      <c r="B28" s="5">
        <v>2200</v>
      </c>
      <c r="C28" s="5">
        <v>2200</v>
      </c>
      <c r="D28" s="5"/>
      <c r="E28" s="5"/>
      <c r="F28" s="5">
        <v>2200</v>
      </c>
      <c r="G28" s="5">
        <v>2200</v>
      </c>
      <c r="H28" s="5"/>
      <c r="I28" s="5"/>
      <c r="J28" s="5">
        <f t="shared" ref="J28:J33" si="16">K28+L28+M28</f>
        <v>444.36</v>
      </c>
      <c r="K28" s="5">
        <v>444.36</v>
      </c>
      <c r="L28" s="5"/>
      <c r="M28" s="5"/>
      <c r="N28" s="54">
        <f t="shared" ref="N28:N33" si="17">J28/F28*100</f>
        <v>20.198181818181819</v>
      </c>
    </row>
    <row r="29" spans="1:15" ht="13.5" x14ac:dyDescent="0.25">
      <c r="A29" s="38" t="s">
        <v>22</v>
      </c>
      <c r="B29" s="5">
        <f>C29+D29</f>
        <v>13000</v>
      </c>
      <c r="C29" s="5">
        <v>500</v>
      </c>
      <c r="D29" s="5">
        <v>12500</v>
      </c>
      <c r="E29" s="5"/>
      <c r="F29" s="5">
        <f>G29+H29</f>
        <v>13000</v>
      </c>
      <c r="G29" s="5">
        <v>500</v>
      </c>
      <c r="H29" s="5">
        <v>12500</v>
      </c>
      <c r="I29" s="5"/>
      <c r="J29" s="5">
        <f t="shared" si="16"/>
        <v>0</v>
      </c>
      <c r="K29" s="5">
        <v>0</v>
      </c>
      <c r="L29" s="5">
        <v>0</v>
      </c>
      <c r="M29" s="5"/>
      <c r="N29" s="54">
        <f t="shared" si="17"/>
        <v>0</v>
      </c>
    </row>
    <row r="30" spans="1:15" ht="13.5" x14ac:dyDescent="0.25">
      <c r="A30" s="38" t="s">
        <v>73</v>
      </c>
      <c r="B30" s="5">
        <v>65000</v>
      </c>
      <c r="C30" s="5">
        <v>65000</v>
      </c>
      <c r="D30" s="5"/>
      <c r="E30" s="5"/>
      <c r="F30" s="5">
        <v>65000</v>
      </c>
      <c r="G30" s="5">
        <v>65000</v>
      </c>
      <c r="H30" s="5"/>
      <c r="I30" s="5"/>
      <c r="J30" s="5">
        <f t="shared" si="16"/>
        <v>15589.56</v>
      </c>
      <c r="K30" s="5">
        <v>15589.56</v>
      </c>
      <c r="L30" s="5"/>
      <c r="M30" s="5"/>
      <c r="N30" s="54">
        <f t="shared" si="17"/>
        <v>23.983938461538461</v>
      </c>
    </row>
    <row r="31" spans="1:15" ht="13.5" x14ac:dyDescent="0.25">
      <c r="A31" s="38" t="s">
        <v>52</v>
      </c>
      <c r="B31" s="16">
        <f>C31+D31</f>
        <v>2640</v>
      </c>
      <c r="C31" s="16">
        <v>2640</v>
      </c>
      <c r="D31" s="5"/>
      <c r="E31" s="5"/>
      <c r="F31" s="16">
        <f>G31+H31</f>
        <v>2640</v>
      </c>
      <c r="G31" s="16">
        <v>2640</v>
      </c>
      <c r="H31" s="5"/>
      <c r="I31" s="5"/>
      <c r="J31" s="5">
        <f t="shared" si="16"/>
        <v>2500</v>
      </c>
      <c r="K31" s="16">
        <v>2500</v>
      </c>
      <c r="L31" s="5"/>
      <c r="M31" s="5"/>
      <c r="N31" s="54">
        <f t="shared" si="17"/>
        <v>94.696969696969703</v>
      </c>
      <c r="O31" s="13"/>
    </row>
    <row r="32" spans="1:15" ht="13.5" x14ac:dyDescent="0.25">
      <c r="A32" s="38" t="s">
        <v>55</v>
      </c>
      <c r="B32" s="5">
        <v>700</v>
      </c>
      <c r="C32" s="5">
        <v>700</v>
      </c>
      <c r="D32" s="5"/>
      <c r="E32" s="5"/>
      <c r="F32" s="5">
        <v>700</v>
      </c>
      <c r="G32" s="5">
        <v>700</v>
      </c>
      <c r="H32" s="5"/>
      <c r="I32" s="5"/>
      <c r="J32" s="5">
        <f t="shared" si="16"/>
        <v>0</v>
      </c>
      <c r="K32" s="5">
        <v>0</v>
      </c>
      <c r="L32" s="5"/>
      <c r="M32" s="5"/>
      <c r="N32" s="54">
        <f t="shared" si="17"/>
        <v>0</v>
      </c>
    </row>
    <row r="33" spans="1:18" ht="13.5" x14ac:dyDescent="0.25">
      <c r="A33" s="38" t="s">
        <v>74</v>
      </c>
      <c r="B33" s="5">
        <v>500</v>
      </c>
      <c r="C33" s="5">
        <v>500</v>
      </c>
      <c r="D33" s="5"/>
      <c r="E33" s="5"/>
      <c r="F33" s="5">
        <v>500</v>
      </c>
      <c r="G33" s="5">
        <v>500</v>
      </c>
      <c r="H33" s="5"/>
      <c r="I33" s="5"/>
      <c r="J33" s="5">
        <f t="shared" si="16"/>
        <v>0</v>
      </c>
      <c r="K33" s="5">
        <v>0</v>
      </c>
      <c r="L33" s="5"/>
      <c r="M33" s="5"/>
      <c r="N33" s="54">
        <f t="shared" si="17"/>
        <v>0</v>
      </c>
    </row>
    <row r="34" spans="1:18" x14ac:dyDescent="0.2">
      <c r="A34" s="39" t="s">
        <v>4</v>
      </c>
      <c r="B34" s="12">
        <f>B35+B36+B37+B38+B39</f>
        <v>276250</v>
      </c>
      <c r="C34" s="12">
        <f t="shared" ref="C34:D34" si="18">C35+C36+C37+C38+C39</f>
        <v>100350</v>
      </c>
      <c r="D34" s="12">
        <f t="shared" si="18"/>
        <v>175900</v>
      </c>
      <c r="E34" s="12">
        <v>0</v>
      </c>
      <c r="F34" s="12">
        <f>F35+F36+F37+F38+F39</f>
        <v>276250</v>
      </c>
      <c r="G34" s="12">
        <f t="shared" ref="G34:I34" si="19">G35+G36+G37+G38+G39</f>
        <v>100350</v>
      </c>
      <c r="H34" s="12">
        <f t="shared" si="19"/>
        <v>175900</v>
      </c>
      <c r="I34" s="12">
        <f t="shared" si="19"/>
        <v>0</v>
      </c>
      <c r="J34" s="12">
        <f>J35+J36+J37+J38+J39</f>
        <v>14370.3</v>
      </c>
      <c r="K34" s="12">
        <f t="shared" ref="K34:M34" si="20">K35+K36+K37+K38+K39</f>
        <v>14370.3</v>
      </c>
      <c r="L34" s="12">
        <f t="shared" si="20"/>
        <v>0</v>
      </c>
      <c r="M34" s="12">
        <f t="shared" si="20"/>
        <v>0</v>
      </c>
      <c r="N34" s="53">
        <f>J34/F34*100</f>
        <v>5.2019185520361981</v>
      </c>
    </row>
    <row r="35" spans="1:18" ht="13.5" x14ac:dyDescent="0.25">
      <c r="A35" s="38" t="s">
        <v>66</v>
      </c>
      <c r="B35" s="5">
        <v>50000</v>
      </c>
      <c r="C35" s="5">
        <v>50000</v>
      </c>
      <c r="D35" s="5"/>
      <c r="E35" s="5"/>
      <c r="F35" s="5">
        <v>50000</v>
      </c>
      <c r="G35" s="5">
        <v>50000</v>
      </c>
      <c r="H35" s="5"/>
      <c r="I35" s="5"/>
      <c r="J35" s="5">
        <f t="shared" ref="J35:J39" si="21">K35+L35+M35</f>
        <v>9144.48</v>
      </c>
      <c r="K35" s="5">
        <v>9144.48</v>
      </c>
      <c r="L35" s="5"/>
      <c r="M35" s="5"/>
      <c r="N35" s="54">
        <f t="shared" ref="N35:N39" si="22">J35/F35*100</f>
        <v>18.288959999999999</v>
      </c>
      <c r="O35" s="22"/>
      <c r="P35" s="22"/>
      <c r="Q35" s="22"/>
      <c r="R35" s="19"/>
    </row>
    <row r="36" spans="1:18" ht="13.5" x14ac:dyDescent="0.25">
      <c r="A36" s="40" t="s">
        <v>23</v>
      </c>
      <c r="B36" s="16">
        <f>C36+D36</f>
        <v>29000</v>
      </c>
      <c r="C36" s="16">
        <v>27000</v>
      </c>
      <c r="D36" s="16">
        <v>2000</v>
      </c>
      <c r="E36" s="5"/>
      <c r="F36" s="16">
        <f>G36+H36</f>
        <v>29000</v>
      </c>
      <c r="G36" s="16">
        <v>27000</v>
      </c>
      <c r="H36" s="16">
        <v>2000</v>
      </c>
      <c r="I36" s="5"/>
      <c r="J36" s="5">
        <f t="shared" si="21"/>
        <v>3597.9</v>
      </c>
      <c r="K36" s="16">
        <v>3597.9</v>
      </c>
      <c r="L36" s="16"/>
      <c r="M36" s="5"/>
      <c r="N36" s="54">
        <f t="shared" si="22"/>
        <v>12.406551724137932</v>
      </c>
      <c r="O36" s="23"/>
      <c r="P36" s="23"/>
      <c r="Q36" s="23"/>
      <c r="R36" s="19"/>
    </row>
    <row r="37" spans="1:18" ht="13.5" x14ac:dyDescent="0.25">
      <c r="A37" s="40" t="s">
        <v>56</v>
      </c>
      <c r="B37" s="16">
        <f>C37+D37</f>
        <v>11250</v>
      </c>
      <c r="C37" s="16">
        <v>11250</v>
      </c>
      <c r="D37" s="16"/>
      <c r="E37" s="5"/>
      <c r="F37" s="16">
        <f>G37+H37</f>
        <v>11250</v>
      </c>
      <c r="G37" s="16">
        <v>11250</v>
      </c>
      <c r="H37" s="16"/>
      <c r="I37" s="5"/>
      <c r="J37" s="5">
        <f t="shared" si="21"/>
        <v>1627.92</v>
      </c>
      <c r="K37" s="16">
        <v>1627.92</v>
      </c>
      <c r="L37" s="16"/>
      <c r="M37" s="5"/>
      <c r="N37" s="54">
        <f t="shared" si="22"/>
        <v>14.4704</v>
      </c>
      <c r="O37" s="23"/>
      <c r="P37" s="23"/>
      <c r="Q37" s="23"/>
      <c r="R37" s="19"/>
    </row>
    <row r="38" spans="1:18" ht="13.5" x14ac:dyDescent="0.25">
      <c r="A38" s="38" t="s">
        <v>54</v>
      </c>
      <c r="B38" s="5"/>
      <c r="C38" s="5"/>
      <c r="D38" s="5"/>
      <c r="E38" s="5"/>
      <c r="F38" s="5"/>
      <c r="G38" s="5"/>
      <c r="H38" s="5"/>
      <c r="I38" s="5"/>
      <c r="J38" s="5">
        <f t="shared" si="21"/>
        <v>0</v>
      </c>
      <c r="K38" s="5">
        <v>0</v>
      </c>
      <c r="L38" s="5"/>
      <c r="M38" s="5"/>
      <c r="N38" s="54">
        <v>0</v>
      </c>
    </row>
    <row r="39" spans="1:18" ht="13.5" x14ac:dyDescent="0.25">
      <c r="A39" s="38" t="s">
        <v>75</v>
      </c>
      <c r="B39" s="5">
        <f>C39+D39</f>
        <v>186000</v>
      </c>
      <c r="C39" s="5">
        <v>12100</v>
      </c>
      <c r="D39" s="5">
        <v>173900</v>
      </c>
      <c r="E39" s="5"/>
      <c r="F39" s="5">
        <f>G39+H39</f>
        <v>186000</v>
      </c>
      <c r="G39" s="5">
        <v>12100</v>
      </c>
      <c r="H39" s="5">
        <v>173900</v>
      </c>
      <c r="I39" s="5"/>
      <c r="J39" s="5">
        <f t="shared" si="21"/>
        <v>0</v>
      </c>
      <c r="K39" s="5">
        <v>0</v>
      </c>
      <c r="L39" s="5"/>
      <c r="M39" s="5"/>
      <c r="N39" s="54">
        <f t="shared" si="22"/>
        <v>0</v>
      </c>
    </row>
    <row r="40" spans="1:18" x14ac:dyDescent="0.2">
      <c r="A40" s="39" t="s">
        <v>5</v>
      </c>
      <c r="B40" s="12">
        <f>B41</f>
        <v>135000</v>
      </c>
      <c r="C40" s="12">
        <f t="shared" ref="C40:H40" si="23">C41</f>
        <v>25000</v>
      </c>
      <c r="D40" s="12">
        <f t="shared" si="23"/>
        <v>110000</v>
      </c>
      <c r="E40" s="12">
        <v>0</v>
      </c>
      <c r="F40" s="12">
        <f>F41</f>
        <v>135000</v>
      </c>
      <c r="G40" s="12">
        <f t="shared" si="23"/>
        <v>25000</v>
      </c>
      <c r="H40" s="12">
        <f t="shared" si="23"/>
        <v>110000</v>
      </c>
      <c r="I40" s="12">
        <v>0</v>
      </c>
      <c r="J40" s="12">
        <f>J41</f>
        <v>751.59</v>
      </c>
      <c r="K40" s="12">
        <f t="shared" ref="K40:L40" si="24">K41</f>
        <v>751.59</v>
      </c>
      <c r="L40" s="12">
        <f t="shared" si="24"/>
        <v>0</v>
      </c>
      <c r="M40" s="12">
        <v>0</v>
      </c>
      <c r="N40" s="53">
        <f>J40/F40*100</f>
        <v>0.55673333333333341</v>
      </c>
    </row>
    <row r="41" spans="1:18" ht="13.5" x14ac:dyDescent="0.25">
      <c r="A41" s="38" t="s">
        <v>24</v>
      </c>
      <c r="B41" s="5">
        <f>C41+D41</f>
        <v>135000</v>
      </c>
      <c r="C41" s="5">
        <v>25000</v>
      </c>
      <c r="D41" s="5">
        <v>110000</v>
      </c>
      <c r="E41" s="5"/>
      <c r="F41" s="5">
        <f>G41+H41</f>
        <v>135000</v>
      </c>
      <c r="G41" s="5">
        <v>25000</v>
      </c>
      <c r="H41" s="5">
        <v>110000</v>
      </c>
      <c r="I41" s="5"/>
      <c r="J41" s="5">
        <f>K41+L41</f>
        <v>751.59</v>
      </c>
      <c r="K41" s="5">
        <v>751.59</v>
      </c>
      <c r="L41" s="5"/>
      <c r="M41" s="5"/>
      <c r="N41" s="55">
        <f t="shared" ref="N41" si="25">J41/F41*100</f>
        <v>0.55673333333333341</v>
      </c>
    </row>
    <row r="42" spans="1:18" ht="15" customHeight="1" x14ac:dyDescent="0.2">
      <c r="A42" s="41" t="s">
        <v>36</v>
      </c>
      <c r="B42" s="42" t="s">
        <v>77</v>
      </c>
      <c r="C42" s="42"/>
      <c r="D42" s="42"/>
      <c r="E42" s="42"/>
      <c r="F42" s="42" t="s">
        <v>79</v>
      </c>
      <c r="G42" s="42"/>
      <c r="H42" s="42"/>
      <c r="I42" s="42"/>
      <c r="J42" s="47" t="s">
        <v>80</v>
      </c>
      <c r="K42" s="48"/>
      <c r="L42" s="48"/>
      <c r="M42" s="49"/>
      <c r="N42" s="33" t="s">
        <v>81</v>
      </c>
    </row>
    <row r="43" spans="1:18" x14ac:dyDescent="0.2">
      <c r="A43" s="41"/>
      <c r="B43" s="3" t="s">
        <v>30</v>
      </c>
      <c r="C43" s="3" t="s">
        <v>33</v>
      </c>
      <c r="D43" s="3" t="s">
        <v>34</v>
      </c>
      <c r="E43" s="3" t="s">
        <v>71</v>
      </c>
      <c r="F43" s="3" t="s">
        <v>30</v>
      </c>
      <c r="G43" s="3" t="s">
        <v>33</v>
      </c>
      <c r="H43" s="3" t="s">
        <v>34</v>
      </c>
      <c r="I43" s="3" t="s">
        <v>71</v>
      </c>
      <c r="J43" s="3" t="s">
        <v>30</v>
      </c>
      <c r="K43" s="3" t="s">
        <v>33</v>
      </c>
      <c r="L43" s="3" t="s">
        <v>34</v>
      </c>
      <c r="M43" s="3" t="s">
        <v>71</v>
      </c>
      <c r="N43" s="25" t="s">
        <v>82</v>
      </c>
    </row>
    <row r="44" spans="1:18" ht="14.25" customHeight="1" x14ac:dyDescent="0.25">
      <c r="A44" s="41"/>
      <c r="B44" s="20" t="s">
        <v>53</v>
      </c>
      <c r="C44" s="20">
        <v>600</v>
      </c>
      <c r="D44" s="20">
        <v>700</v>
      </c>
      <c r="E44" s="20">
        <v>800</v>
      </c>
      <c r="F44" s="20" t="s">
        <v>53</v>
      </c>
      <c r="G44" s="20">
        <v>600</v>
      </c>
      <c r="H44" s="20">
        <v>700</v>
      </c>
      <c r="I44" s="20">
        <v>800</v>
      </c>
      <c r="J44" s="20" t="s">
        <v>53</v>
      </c>
      <c r="K44" s="20">
        <v>600</v>
      </c>
      <c r="L44" s="20">
        <v>700</v>
      </c>
      <c r="M44" s="20">
        <v>800</v>
      </c>
      <c r="N44" s="27"/>
    </row>
    <row r="45" spans="1:18" ht="13.35" customHeight="1" x14ac:dyDescent="0.2">
      <c r="A45" s="39" t="s">
        <v>6</v>
      </c>
      <c r="B45" s="12">
        <f t="shared" ref="B45:I45" si="26">B46+B48+B49+B50+B52+B53+B54+B55+B56+B57+B58+B59+B47</f>
        <v>1617499</v>
      </c>
      <c r="C45" s="12">
        <f t="shared" si="26"/>
        <v>1617499</v>
      </c>
      <c r="D45" s="12">
        <f t="shared" si="26"/>
        <v>0</v>
      </c>
      <c r="E45" s="12">
        <f t="shared" si="26"/>
        <v>0</v>
      </c>
      <c r="F45" s="12">
        <f t="shared" si="26"/>
        <v>1704397</v>
      </c>
      <c r="G45" s="12">
        <f t="shared" si="26"/>
        <v>1704397</v>
      </c>
      <c r="H45" s="12">
        <f t="shared" si="26"/>
        <v>0</v>
      </c>
      <c r="I45" s="12">
        <f t="shared" si="26"/>
        <v>0</v>
      </c>
      <c r="J45" s="12">
        <f>J46+J47+J48+J49+J50+J51+J52+J53+J54+J55+J56+J57+J58+J59</f>
        <v>252675.02000000002</v>
      </c>
      <c r="K45" s="12">
        <f>K46+K48+K49+K50+K52+K53+K54+K55+K56+K57+K58+K59+K47</f>
        <v>251264.78000000003</v>
      </c>
      <c r="L45" s="12">
        <f>L46+L48+L49+L50+L52+L53+L54+L55+L56+L57+L58+L59+L47</f>
        <v>0</v>
      </c>
      <c r="M45" s="12">
        <f>M46+M48+M49+M50+M52+M53+M54+M55+M56+M57+M58+M59+M47</f>
        <v>0</v>
      </c>
      <c r="N45" s="53">
        <f>J45/F45*100</f>
        <v>14.824892322622018</v>
      </c>
    </row>
    <row r="46" spans="1:18" ht="13.35" customHeight="1" x14ac:dyDescent="0.25">
      <c r="A46" s="38" t="s">
        <v>72</v>
      </c>
      <c r="B46" s="5">
        <f t="shared" ref="B46:B59" si="27">C46+D46+E46</f>
        <v>319600</v>
      </c>
      <c r="C46" s="5">
        <v>319600</v>
      </c>
      <c r="D46" s="5"/>
      <c r="E46" s="5"/>
      <c r="F46" s="5">
        <f>G46+H46+I46</f>
        <v>327993</v>
      </c>
      <c r="G46" s="5">
        <v>327993</v>
      </c>
      <c r="H46" s="5"/>
      <c r="I46" s="5"/>
      <c r="J46" s="5">
        <f t="shared" ref="J46:J50" si="28">K46+L46+M46</f>
        <v>46411.48</v>
      </c>
      <c r="K46" s="5">
        <v>46411.48</v>
      </c>
      <c r="L46" s="5"/>
      <c r="M46" s="5"/>
      <c r="N46" s="54">
        <f t="shared" ref="N46:N59" si="29">J46/F46*100</f>
        <v>14.150143448183346</v>
      </c>
    </row>
    <row r="47" spans="1:18" ht="13.35" customHeight="1" x14ac:dyDescent="0.25">
      <c r="A47" s="38" t="s">
        <v>70</v>
      </c>
      <c r="B47" s="5">
        <f t="shared" si="27"/>
        <v>1530</v>
      </c>
      <c r="C47" s="5">
        <v>1530</v>
      </c>
      <c r="D47" s="5"/>
      <c r="E47" s="5"/>
      <c r="F47" s="5">
        <f t="shared" ref="F47:F50" si="30">G47+H47+I47</f>
        <v>1530</v>
      </c>
      <c r="G47" s="5">
        <v>1530</v>
      </c>
      <c r="H47" s="5"/>
      <c r="I47" s="5"/>
      <c r="J47" s="5">
        <f t="shared" si="28"/>
        <v>283.38</v>
      </c>
      <c r="K47" s="5">
        <v>283.38</v>
      </c>
      <c r="L47" s="5"/>
      <c r="M47" s="5"/>
      <c r="N47" s="54">
        <f t="shared" si="29"/>
        <v>18.521568627450979</v>
      </c>
    </row>
    <row r="48" spans="1:18" ht="13.35" customHeight="1" x14ac:dyDescent="0.25">
      <c r="A48" s="38" t="s">
        <v>37</v>
      </c>
      <c r="B48" s="5">
        <f t="shared" si="27"/>
        <v>13020</v>
      </c>
      <c r="C48" s="5">
        <v>13020</v>
      </c>
      <c r="D48" s="5"/>
      <c r="E48" s="5"/>
      <c r="F48" s="5">
        <f t="shared" si="30"/>
        <v>13020</v>
      </c>
      <c r="G48" s="5">
        <v>13020</v>
      </c>
      <c r="H48" s="5"/>
      <c r="I48" s="5"/>
      <c r="J48" s="5">
        <f t="shared" si="28"/>
        <v>2314</v>
      </c>
      <c r="K48" s="5">
        <v>2314</v>
      </c>
      <c r="L48" s="5"/>
      <c r="M48" s="5"/>
      <c r="N48" s="54">
        <f t="shared" si="29"/>
        <v>17.772657450076803</v>
      </c>
    </row>
    <row r="49" spans="1:18" ht="13.35" customHeight="1" x14ac:dyDescent="0.25">
      <c r="A49" s="38" t="s">
        <v>38</v>
      </c>
      <c r="B49" s="5">
        <f t="shared" si="27"/>
        <v>106900</v>
      </c>
      <c r="C49" s="5">
        <v>106900</v>
      </c>
      <c r="D49" s="5"/>
      <c r="E49" s="5"/>
      <c r="F49" s="5">
        <f t="shared" si="30"/>
        <v>106900</v>
      </c>
      <c r="G49" s="5">
        <v>106900</v>
      </c>
      <c r="H49" s="5"/>
      <c r="I49" s="5"/>
      <c r="J49" s="5">
        <f t="shared" si="28"/>
        <v>13669.5</v>
      </c>
      <c r="K49" s="5">
        <v>13669.5</v>
      </c>
      <c r="L49" s="5"/>
      <c r="M49" s="5"/>
      <c r="N49" s="54">
        <f t="shared" si="29"/>
        <v>12.787184284377922</v>
      </c>
    </row>
    <row r="50" spans="1:18" ht="13.35" customHeight="1" x14ac:dyDescent="0.25">
      <c r="A50" s="40" t="s">
        <v>39</v>
      </c>
      <c r="B50" s="5">
        <f t="shared" si="27"/>
        <v>874464</v>
      </c>
      <c r="C50" s="16">
        <v>874464</v>
      </c>
      <c r="D50" s="16"/>
      <c r="E50" s="5"/>
      <c r="F50" s="5">
        <f t="shared" si="30"/>
        <v>955469</v>
      </c>
      <c r="G50" s="16">
        <v>955469</v>
      </c>
      <c r="H50" s="16"/>
      <c r="I50" s="5"/>
      <c r="J50" s="5">
        <f t="shared" si="28"/>
        <v>151833.65</v>
      </c>
      <c r="K50" s="16">
        <v>151833.65</v>
      </c>
      <c r="L50" s="16"/>
      <c r="M50" s="5"/>
      <c r="N50" s="54">
        <f t="shared" si="29"/>
        <v>15.891007452884395</v>
      </c>
      <c r="O50" s="22"/>
      <c r="P50" s="22"/>
      <c r="Q50" s="22"/>
      <c r="R50" s="19"/>
    </row>
    <row r="51" spans="1:18" ht="13.35" customHeight="1" x14ac:dyDescent="0.25">
      <c r="A51" s="40" t="s">
        <v>76</v>
      </c>
      <c r="B51" s="5"/>
      <c r="C51" s="16"/>
      <c r="D51" s="16"/>
      <c r="E51" s="5"/>
      <c r="F51" s="5"/>
      <c r="G51" s="16"/>
      <c r="H51" s="16"/>
      <c r="I51" s="5"/>
      <c r="J51" s="5">
        <v>1410.24</v>
      </c>
      <c r="K51" s="16">
        <v>118.44</v>
      </c>
      <c r="L51" s="16">
        <v>1291.8</v>
      </c>
      <c r="M51" s="5"/>
      <c r="N51" s="54">
        <v>0</v>
      </c>
      <c r="O51" s="22"/>
      <c r="P51" s="22"/>
      <c r="Q51" s="22"/>
      <c r="R51" s="19"/>
    </row>
    <row r="52" spans="1:18" ht="13.35" customHeight="1" x14ac:dyDescent="0.25">
      <c r="A52" s="38" t="s">
        <v>59</v>
      </c>
      <c r="B52" s="5">
        <f t="shared" si="27"/>
        <v>37360</v>
      </c>
      <c r="C52" s="5">
        <v>37360</v>
      </c>
      <c r="D52" s="5"/>
      <c r="E52" s="5"/>
      <c r="F52" s="5">
        <f t="shared" ref="F52:F53" si="31">G52+H52+I52</f>
        <v>37360</v>
      </c>
      <c r="G52" s="5">
        <v>37360</v>
      </c>
      <c r="H52" s="5"/>
      <c r="I52" s="5"/>
      <c r="J52" s="5">
        <f t="shared" ref="J52:J59" si="32">K52+L52+M52</f>
        <v>3563.97</v>
      </c>
      <c r="K52" s="5">
        <v>3563.97</v>
      </c>
      <c r="L52" s="5"/>
      <c r="M52" s="5"/>
      <c r="N52" s="54">
        <f t="shared" si="29"/>
        <v>9.53953426124197</v>
      </c>
      <c r="O52" s="23"/>
      <c r="P52" s="19"/>
      <c r="Q52" s="23"/>
      <c r="R52" s="19"/>
    </row>
    <row r="53" spans="1:18" ht="13.35" customHeight="1" x14ac:dyDescent="0.25">
      <c r="A53" s="38" t="s">
        <v>40</v>
      </c>
      <c r="B53" s="5">
        <f t="shared" si="27"/>
        <v>92064</v>
      </c>
      <c r="C53" s="5">
        <v>92064</v>
      </c>
      <c r="D53" s="5"/>
      <c r="E53" s="5"/>
      <c r="F53" s="5">
        <f t="shared" si="31"/>
        <v>92064</v>
      </c>
      <c r="G53" s="5">
        <v>92064</v>
      </c>
      <c r="H53" s="5"/>
      <c r="I53" s="5"/>
      <c r="J53" s="5">
        <f t="shared" si="32"/>
        <v>23994.42</v>
      </c>
      <c r="K53" s="5">
        <v>23994.42</v>
      </c>
      <c r="L53" s="5"/>
      <c r="M53" s="5"/>
      <c r="N53" s="54">
        <f t="shared" si="29"/>
        <v>26.062760688216891</v>
      </c>
    </row>
    <row r="54" spans="1:18" ht="13.35" customHeight="1" x14ac:dyDescent="0.25">
      <c r="A54" s="40" t="s">
        <v>43</v>
      </c>
      <c r="B54" s="5">
        <v>105009</v>
      </c>
      <c r="C54" s="16">
        <v>105009</v>
      </c>
      <c r="D54" s="5"/>
      <c r="E54" s="5"/>
      <c r="F54" s="5">
        <v>105009</v>
      </c>
      <c r="G54" s="16">
        <v>105009</v>
      </c>
      <c r="H54" s="5"/>
      <c r="I54" s="5"/>
      <c r="J54" s="5">
        <f t="shared" si="32"/>
        <v>0</v>
      </c>
      <c r="K54" s="16">
        <v>0</v>
      </c>
      <c r="L54" s="5"/>
      <c r="M54" s="5"/>
      <c r="N54" s="54">
        <f t="shared" si="29"/>
        <v>0</v>
      </c>
    </row>
    <row r="55" spans="1:18" ht="13.35" customHeight="1" x14ac:dyDescent="0.25">
      <c r="A55" s="38" t="s">
        <v>44</v>
      </c>
      <c r="B55" s="5">
        <f t="shared" si="27"/>
        <v>0</v>
      </c>
      <c r="C55" s="5"/>
      <c r="D55" s="5"/>
      <c r="E55" s="5"/>
      <c r="F55" s="5">
        <f t="shared" ref="F55:F59" si="33">G55+H55+I55</f>
        <v>0</v>
      </c>
      <c r="G55" s="5"/>
      <c r="H55" s="5"/>
      <c r="I55" s="5"/>
      <c r="J55" s="5">
        <f t="shared" si="32"/>
        <v>0</v>
      </c>
      <c r="K55" s="5">
        <v>0</v>
      </c>
      <c r="L55" s="5"/>
      <c r="M55" s="5"/>
      <c r="N55" s="54">
        <v>0</v>
      </c>
    </row>
    <row r="56" spans="1:18" ht="13.35" customHeight="1" x14ac:dyDescent="0.25">
      <c r="A56" s="38" t="s">
        <v>49</v>
      </c>
      <c r="B56" s="5">
        <f t="shared" si="27"/>
        <v>5500</v>
      </c>
      <c r="C56" s="5">
        <v>5500</v>
      </c>
      <c r="D56" s="5"/>
      <c r="E56" s="5"/>
      <c r="F56" s="5">
        <f t="shared" si="33"/>
        <v>3000</v>
      </c>
      <c r="G56" s="5">
        <v>3000</v>
      </c>
      <c r="H56" s="5"/>
      <c r="I56" s="5"/>
      <c r="J56" s="5">
        <f t="shared" si="32"/>
        <v>0</v>
      </c>
      <c r="K56" s="5">
        <v>0</v>
      </c>
      <c r="L56" s="5"/>
      <c r="M56" s="5"/>
      <c r="N56" s="54">
        <f t="shared" si="29"/>
        <v>0</v>
      </c>
    </row>
    <row r="57" spans="1:18" ht="13.35" customHeight="1" x14ac:dyDescent="0.25">
      <c r="A57" s="38" t="s">
        <v>60</v>
      </c>
      <c r="B57" s="5">
        <f t="shared" si="27"/>
        <v>11741</v>
      </c>
      <c r="C57" s="5">
        <v>11741</v>
      </c>
      <c r="D57" s="5"/>
      <c r="E57" s="5"/>
      <c r="F57" s="5">
        <f t="shared" si="33"/>
        <v>11741</v>
      </c>
      <c r="G57" s="5">
        <v>11741</v>
      </c>
      <c r="H57" s="5"/>
      <c r="I57" s="5"/>
      <c r="J57" s="5">
        <f t="shared" si="32"/>
        <v>1956.84</v>
      </c>
      <c r="K57" s="5">
        <v>1956.84</v>
      </c>
      <c r="L57" s="5"/>
      <c r="M57" s="5"/>
      <c r="N57" s="54">
        <f t="shared" si="29"/>
        <v>16.666723447747209</v>
      </c>
    </row>
    <row r="58" spans="1:18" ht="13.35" customHeight="1" x14ac:dyDescent="0.25">
      <c r="A58" s="38" t="s">
        <v>68</v>
      </c>
      <c r="B58" s="5">
        <f t="shared" si="27"/>
        <v>1500</v>
      </c>
      <c r="C58" s="5">
        <v>1500</v>
      </c>
      <c r="D58" s="5"/>
      <c r="E58" s="5"/>
      <c r="F58" s="5">
        <f t="shared" si="33"/>
        <v>1500</v>
      </c>
      <c r="G58" s="5">
        <v>1500</v>
      </c>
      <c r="H58" s="5"/>
      <c r="I58" s="5"/>
      <c r="J58" s="5">
        <f t="shared" si="32"/>
        <v>405.09</v>
      </c>
      <c r="K58" s="5">
        <v>405.09</v>
      </c>
      <c r="L58" s="5"/>
      <c r="M58" s="5"/>
      <c r="N58" s="54">
        <f t="shared" si="29"/>
        <v>27.005999999999997</v>
      </c>
    </row>
    <row r="59" spans="1:18" ht="13.35" customHeight="1" x14ac:dyDescent="0.25">
      <c r="A59" s="38" t="s">
        <v>84</v>
      </c>
      <c r="B59" s="5">
        <f t="shared" si="27"/>
        <v>48811</v>
      </c>
      <c r="C59" s="5">
        <v>48811</v>
      </c>
      <c r="D59" s="5"/>
      <c r="E59" s="5"/>
      <c r="F59" s="5">
        <f t="shared" si="33"/>
        <v>48811</v>
      </c>
      <c r="G59" s="5">
        <v>48811</v>
      </c>
      <c r="H59" s="5"/>
      <c r="I59" s="5"/>
      <c r="J59" s="5">
        <f t="shared" si="32"/>
        <v>6832.45</v>
      </c>
      <c r="K59" s="5">
        <v>6832.45</v>
      </c>
      <c r="L59" s="5"/>
      <c r="M59" s="5"/>
      <c r="N59" s="54">
        <f t="shared" si="29"/>
        <v>13.997766896806047</v>
      </c>
    </row>
    <row r="60" spans="1:18" ht="13.35" customHeight="1" x14ac:dyDescent="0.2">
      <c r="A60" s="39" t="s">
        <v>7</v>
      </c>
      <c r="B60" s="12">
        <f>B61+B62</f>
        <v>13700</v>
      </c>
      <c r="C60" s="12">
        <f>C61+C62</f>
        <v>13700</v>
      </c>
      <c r="D60" s="12">
        <v>0</v>
      </c>
      <c r="E60" s="12">
        <v>0</v>
      </c>
      <c r="F60" s="12">
        <f>F61+F62</f>
        <v>13700</v>
      </c>
      <c r="G60" s="12">
        <f>G61+G62</f>
        <v>13700</v>
      </c>
      <c r="H60" s="12">
        <v>0</v>
      </c>
      <c r="I60" s="12">
        <v>0</v>
      </c>
      <c r="J60" s="12">
        <f>J61+J62</f>
        <v>1275.98</v>
      </c>
      <c r="K60" s="12">
        <f>K61+K62</f>
        <v>1275.98</v>
      </c>
      <c r="L60" s="12">
        <v>0</v>
      </c>
      <c r="M60" s="12">
        <v>0</v>
      </c>
      <c r="N60" s="53">
        <f>J60/F60*100</f>
        <v>9.313722627737226</v>
      </c>
    </row>
    <row r="61" spans="1:18" ht="13.35" customHeight="1" x14ac:dyDescent="0.25">
      <c r="A61" s="38" t="s">
        <v>25</v>
      </c>
      <c r="B61" s="5">
        <v>12000</v>
      </c>
      <c r="C61" s="5">
        <v>12000</v>
      </c>
      <c r="D61" s="5"/>
      <c r="E61" s="5"/>
      <c r="F61" s="5">
        <v>12000</v>
      </c>
      <c r="G61" s="5">
        <v>12000</v>
      </c>
      <c r="H61" s="5"/>
      <c r="I61" s="5"/>
      <c r="J61" s="5">
        <f t="shared" ref="J61:J62" si="34">K61+L61+M61</f>
        <v>1012</v>
      </c>
      <c r="K61" s="5">
        <v>1012</v>
      </c>
      <c r="L61" s="5"/>
      <c r="M61" s="5"/>
      <c r="N61" s="54">
        <f t="shared" ref="N61:N62" si="35">J61/F61*100</f>
        <v>8.4333333333333336</v>
      </c>
    </row>
    <row r="62" spans="1:18" ht="13.35" customHeight="1" x14ac:dyDescent="0.2">
      <c r="A62" s="1" t="s">
        <v>26</v>
      </c>
      <c r="B62" s="5">
        <v>1700</v>
      </c>
      <c r="C62" s="5">
        <v>1700</v>
      </c>
      <c r="D62" s="5"/>
      <c r="E62" s="5"/>
      <c r="F62" s="5">
        <v>1700</v>
      </c>
      <c r="G62" s="5">
        <v>1700</v>
      </c>
      <c r="H62" s="5"/>
      <c r="I62" s="5"/>
      <c r="J62" s="5">
        <f t="shared" si="34"/>
        <v>263.98</v>
      </c>
      <c r="K62" s="5">
        <v>263.98</v>
      </c>
      <c r="L62" s="5"/>
      <c r="M62" s="5"/>
      <c r="N62" s="54">
        <f t="shared" si="35"/>
        <v>15.528235294117648</v>
      </c>
    </row>
    <row r="63" spans="1:18" ht="13.35" customHeight="1" x14ac:dyDescent="0.2">
      <c r="A63" s="39" t="s">
        <v>8</v>
      </c>
      <c r="B63" s="12">
        <f>B64+B65</f>
        <v>17650</v>
      </c>
      <c r="C63" s="12">
        <f>C64+C65</f>
        <v>17650</v>
      </c>
      <c r="D63" s="12">
        <v>0</v>
      </c>
      <c r="E63" s="12">
        <v>0</v>
      </c>
      <c r="F63" s="12">
        <f>F64+F65</f>
        <v>17650</v>
      </c>
      <c r="G63" s="12">
        <f>G64+G65</f>
        <v>17650</v>
      </c>
      <c r="H63" s="12">
        <v>0</v>
      </c>
      <c r="I63" s="12">
        <v>0</v>
      </c>
      <c r="J63" s="12">
        <f>J64+J65</f>
        <v>5055.46</v>
      </c>
      <c r="K63" s="12">
        <f>K64+K65</f>
        <v>4842.8599999999997</v>
      </c>
      <c r="L63" s="12">
        <f>L64+L65</f>
        <v>212.6</v>
      </c>
      <c r="M63" s="12">
        <v>0</v>
      </c>
      <c r="N63" s="53">
        <f>J63/F63*100</f>
        <v>28.642832861189802</v>
      </c>
    </row>
    <row r="64" spans="1:18" ht="13.35" customHeight="1" x14ac:dyDescent="0.25">
      <c r="A64" s="38" t="s">
        <v>27</v>
      </c>
      <c r="B64" s="5">
        <f>C64+D64</f>
        <v>9350</v>
      </c>
      <c r="C64" s="5">
        <v>9350</v>
      </c>
      <c r="D64" s="5"/>
      <c r="E64" s="5"/>
      <c r="F64" s="5">
        <f>G64+H64</f>
        <v>9350</v>
      </c>
      <c r="G64" s="5">
        <v>9350</v>
      </c>
      <c r="H64" s="5"/>
      <c r="I64" s="5"/>
      <c r="J64" s="5">
        <f t="shared" ref="J64:J65" si="36">K64+L64+M64</f>
        <v>1055.46</v>
      </c>
      <c r="K64" s="5">
        <v>842.86</v>
      </c>
      <c r="L64" s="5">
        <v>212.6</v>
      </c>
      <c r="M64" s="5"/>
      <c r="N64" s="54">
        <f t="shared" ref="N64:N65" si="37">J64/F64*100</f>
        <v>11.288342245989305</v>
      </c>
    </row>
    <row r="65" spans="1:21" ht="13.35" customHeight="1" x14ac:dyDescent="0.25">
      <c r="A65" s="38" t="s">
        <v>28</v>
      </c>
      <c r="B65" s="5">
        <v>8300</v>
      </c>
      <c r="C65" s="5">
        <v>8300</v>
      </c>
      <c r="D65" s="5"/>
      <c r="E65" s="5"/>
      <c r="F65" s="5">
        <v>8300</v>
      </c>
      <c r="G65" s="5">
        <v>8300</v>
      </c>
      <c r="H65" s="5"/>
      <c r="I65" s="5"/>
      <c r="J65" s="5">
        <f t="shared" si="36"/>
        <v>4000</v>
      </c>
      <c r="K65" s="5">
        <v>4000</v>
      </c>
      <c r="L65" s="5"/>
      <c r="M65" s="5"/>
      <c r="N65" s="54">
        <f t="shared" si="37"/>
        <v>48.192771084337352</v>
      </c>
    </row>
    <row r="66" spans="1:21" ht="13.35" customHeight="1" x14ac:dyDescent="0.2">
      <c r="A66" s="39" t="s">
        <v>9</v>
      </c>
      <c r="B66" s="12">
        <f>B67+B68+B69+B70+B71+B72+B73+B74+B75+B76</f>
        <v>793405</v>
      </c>
      <c r="C66" s="12">
        <f>C67+C68+C69+C70+C71+C72+C73+C74+C75+C76</f>
        <v>141905</v>
      </c>
      <c r="D66" s="12">
        <f t="shared" ref="D66" si="38">D67+D68+D69+D70+D71+D72+D73+D74+D75+D76</f>
        <v>651500</v>
      </c>
      <c r="E66" s="12">
        <v>0</v>
      </c>
      <c r="F66" s="12">
        <f>F67+F68+F69+F70+F71+F72+F73+F74+F75+F76</f>
        <v>793405</v>
      </c>
      <c r="G66" s="12">
        <f>G67+G68+G69+G70+G71+G72+G73+G74+G75+G76</f>
        <v>141905</v>
      </c>
      <c r="H66" s="12">
        <f t="shared" ref="H66" si="39">H67+H68+H69+H70+H71+H72+H73+H74+H75+H76</f>
        <v>651500</v>
      </c>
      <c r="I66" s="12">
        <v>0</v>
      </c>
      <c r="J66" s="12">
        <f>J67+J68+J69+J70+J71+J72+J73+J74+J75+J76</f>
        <v>22796.35</v>
      </c>
      <c r="K66" s="12">
        <f>K67+K68+K69+K70+K71+K72+K73+K74+K75+K76</f>
        <v>21315.35</v>
      </c>
      <c r="L66" s="12">
        <f t="shared" ref="L66" si="40">L67+L68+L69+L70+L71+L72+L73+L74+L75+L76</f>
        <v>1481</v>
      </c>
      <c r="M66" s="12">
        <v>0</v>
      </c>
      <c r="N66" s="56">
        <f>N67+N68+N69+N70+N71+N72+N73+N74+N75+N76</f>
        <v>179.84799598477622</v>
      </c>
    </row>
    <row r="67" spans="1:21" ht="13.35" customHeight="1" x14ac:dyDescent="0.25">
      <c r="A67" s="38" t="s">
        <v>29</v>
      </c>
      <c r="B67" s="5">
        <f>C67+D67+E67</f>
        <v>16800</v>
      </c>
      <c r="C67" s="5">
        <v>16800</v>
      </c>
      <c r="D67" s="5"/>
      <c r="E67" s="5"/>
      <c r="F67" s="5">
        <f>G67+H67+I67</f>
        <v>16800</v>
      </c>
      <c r="G67" s="5">
        <v>16800</v>
      </c>
      <c r="H67" s="5"/>
      <c r="I67" s="5"/>
      <c r="J67" s="5">
        <f t="shared" ref="J67:J76" si="41">K67+L67+M67</f>
        <v>3280.14</v>
      </c>
      <c r="K67" s="5">
        <v>3280.14</v>
      </c>
      <c r="L67" s="5"/>
      <c r="M67" s="5"/>
      <c r="N67" s="54">
        <f t="shared" ref="N67:N76" si="42">J67/F67*100</f>
        <v>19.524642857142858</v>
      </c>
    </row>
    <row r="68" spans="1:21" ht="13.35" customHeight="1" x14ac:dyDescent="0.25">
      <c r="A68" s="38" t="s">
        <v>41</v>
      </c>
      <c r="B68" s="5">
        <f t="shared" ref="B68:B76" si="43">C68+D68+E68</f>
        <v>41000</v>
      </c>
      <c r="C68" s="5">
        <v>41000</v>
      </c>
      <c r="D68" s="5"/>
      <c r="E68" s="5"/>
      <c r="F68" s="5">
        <f t="shared" ref="F68:F76" si="44">G68+H68+I68</f>
        <v>41000</v>
      </c>
      <c r="G68" s="5">
        <v>41000</v>
      </c>
      <c r="H68" s="5"/>
      <c r="I68" s="5"/>
      <c r="J68" s="5">
        <f t="shared" si="41"/>
        <v>7640.02</v>
      </c>
      <c r="K68" s="5">
        <v>7640.02</v>
      </c>
      <c r="L68" s="5"/>
      <c r="M68" s="5"/>
      <c r="N68" s="54">
        <f t="shared" si="42"/>
        <v>18.634195121951223</v>
      </c>
    </row>
    <row r="69" spans="1:21" ht="13.35" customHeight="1" x14ac:dyDescent="0.25">
      <c r="A69" s="38" t="s">
        <v>62</v>
      </c>
      <c r="B69" s="5">
        <f t="shared" si="43"/>
        <v>11000</v>
      </c>
      <c r="C69" s="16">
        <v>11000</v>
      </c>
      <c r="D69" s="16"/>
      <c r="E69" s="16"/>
      <c r="F69" s="5">
        <f t="shared" si="44"/>
        <v>11000</v>
      </c>
      <c r="G69" s="16">
        <v>11000</v>
      </c>
      <c r="H69" s="16"/>
      <c r="I69" s="16"/>
      <c r="J69" s="5">
        <f t="shared" si="41"/>
        <v>1167</v>
      </c>
      <c r="K69" s="16">
        <v>1167</v>
      </c>
      <c r="L69" s="16"/>
      <c r="M69" s="16"/>
      <c r="N69" s="54">
        <f t="shared" si="42"/>
        <v>10.609090909090909</v>
      </c>
      <c r="P69" s="19"/>
      <c r="Q69" s="19"/>
      <c r="R69" s="19"/>
      <c r="S69" s="19"/>
      <c r="T69" s="19"/>
    </row>
    <row r="70" spans="1:21" ht="13.35" customHeight="1" x14ac:dyDescent="0.25">
      <c r="A70" s="38" t="s">
        <v>45</v>
      </c>
      <c r="B70" s="5">
        <f t="shared" si="43"/>
        <v>0</v>
      </c>
      <c r="C70" s="5"/>
      <c r="D70" s="5"/>
      <c r="E70" s="5"/>
      <c r="F70" s="5">
        <f t="shared" si="44"/>
        <v>0</v>
      </c>
      <c r="G70" s="5"/>
      <c r="H70" s="5"/>
      <c r="I70" s="5"/>
      <c r="J70" s="5">
        <f t="shared" si="41"/>
        <v>0</v>
      </c>
      <c r="K70" s="5">
        <v>0</v>
      </c>
      <c r="L70" s="5"/>
      <c r="M70" s="5"/>
      <c r="N70" s="54">
        <v>0</v>
      </c>
      <c r="P70" s="19"/>
      <c r="Q70" s="19"/>
      <c r="R70" s="19"/>
      <c r="S70" s="19"/>
      <c r="T70" s="19"/>
      <c r="U70" s="7"/>
    </row>
    <row r="71" spans="1:21" ht="13.35" customHeight="1" x14ac:dyDescent="0.25">
      <c r="A71" s="38" t="s">
        <v>46</v>
      </c>
      <c r="B71" s="5">
        <f t="shared" si="43"/>
        <v>2600</v>
      </c>
      <c r="C71" s="5">
        <v>2600</v>
      </c>
      <c r="D71" s="5"/>
      <c r="E71" s="5"/>
      <c r="F71" s="5">
        <f t="shared" si="44"/>
        <v>2600</v>
      </c>
      <c r="G71" s="5">
        <v>2600</v>
      </c>
      <c r="H71" s="5"/>
      <c r="I71" s="5"/>
      <c r="J71" s="5">
        <f t="shared" si="41"/>
        <v>572.97</v>
      </c>
      <c r="K71" s="5">
        <v>572.97</v>
      </c>
      <c r="L71" s="5"/>
      <c r="M71" s="5"/>
      <c r="N71" s="54">
        <f t="shared" si="42"/>
        <v>22.037307692307692</v>
      </c>
    </row>
    <row r="72" spans="1:21" ht="13.35" customHeight="1" x14ac:dyDescent="0.25">
      <c r="A72" s="38" t="s">
        <v>47</v>
      </c>
      <c r="B72" s="5">
        <f t="shared" si="43"/>
        <v>510</v>
      </c>
      <c r="C72" s="5">
        <v>510</v>
      </c>
      <c r="D72" s="5"/>
      <c r="E72" s="5"/>
      <c r="F72" s="5">
        <f t="shared" si="44"/>
        <v>510</v>
      </c>
      <c r="G72" s="5">
        <v>510</v>
      </c>
      <c r="H72" s="5"/>
      <c r="I72" s="5"/>
      <c r="J72" s="5">
        <f t="shared" si="41"/>
        <v>0</v>
      </c>
      <c r="K72" s="5">
        <v>0</v>
      </c>
      <c r="L72" s="5"/>
      <c r="M72" s="5"/>
      <c r="N72" s="54">
        <f t="shared" si="42"/>
        <v>0</v>
      </c>
    </row>
    <row r="73" spans="1:21" ht="13.35" customHeight="1" x14ac:dyDescent="0.25">
      <c r="A73" s="38" t="s">
        <v>48</v>
      </c>
      <c r="B73" s="5">
        <f t="shared" si="43"/>
        <v>3000</v>
      </c>
      <c r="C73" s="5">
        <v>3000</v>
      </c>
      <c r="D73" s="5"/>
      <c r="E73" s="5"/>
      <c r="F73" s="5">
        <f t="shared" si="44"/>
        <v>3000</v>
      </c>
      <c r="G73" s="5">
        <v>3000</v>
      </c>
      <c r="H73" s="5"/>
      <c r="I73" s="5"/>
      <c r="J73" s="5">
        <f t="shared" si="41"/>
        <v>3000</v>
      </c>
      <c r="K73" s="5">
        <v>3000</v>
      </c>
      <c r="L73" s="5"/>
      <c r="M73" s="5"/>
      <c r="N73" s="54">
        <f t="shared" si="42"/>
        <v>100</v>
      </c>
    </row>
    <row r="74" spans="1:21" ht="13.35" customHeight="1" x14ac:dyDescent="0.25">
      <c r="A74" s="38" t="s">
        <v>51</v>
      </c>
      <c r="B74" s="5">
        <f t="shared" si="43"/>
        <v>654000</v>
      </c>
      <c r="C74" s="5">
        <v>2500</v>
      </c>
      <c r="D74" s="5">
        <v>651500</v>
      </c>
      <c r="E74" s="5"/>
      <c r="F74" s="5">
        <f t="shared" si="44"/>
        <v>654000</v>
      </c>
      <c r="G74" s="5">
        <v>2500</v>
      </c>
      <c r="H74" s="5">
        <v>651500</v>
      </c>
      <c r="I74" s="5"/>
      <c r="J74" s="5">
        <f t="shared" si="41"/>
        <v>1481</v>
      </c>
      <c r="K74" s="5">
        <v>0</v>
      </c>
      <c r="L74" s="5">
        <v>1481</v>
      </c>
      <c r="M74" s="5"/>
      <c r="N74" s="54">
        <f t="shared" si="42"/>
        <v>0.22645259938837919</v>
      </c>
    </row>
    <row r="75" spans="1:21" ht="13.35" customHeight="1" x14ac:dyDescent="0.25">
      <c r="A75" s="38" t="s">
        <v>58</v>
      </c>
      <c r="B75" s="5">
        <f t="shared" si="43"/>
        <v>64145</v>
      </c>
      <c r="C75" s="5">
        <v>64145</v>
      </c>
      <c r="D75" s="5"/>
      <c r="E75" s="5"/>
      <c r="F75" s="5">
        <f t="shared" si="44"/>
        <v>64145</v>
      </c>
      <c r="G75" s="5">
        <v>64145</v>
      </c>
      <c r="H75" s="5"/>
      <c r="I75" s="5"/>
      <c r="J75" s="5">
        <f t="shared" si="41"/>
        <v>5655.22</v>
      </c>
      <c r="K75" s="5">
        <v>5655.22</v>
      </c>
      <c r="L75" s="5"/>
      <c r="M75" s="5"/>
      <c r="N75" s="54">
        <f t="shared" si="42"/>
        <v>8.8163068048951612</v>
      </c>
      <c r="O75" s="13"/>
    </row>
    <row r="76" spans="1:21" ht="13.35" customHeight="1" x14ac:dyDescent="0.25">
      <c r="A76" s="38" t="s">
        <v>83</v>
      </c>
      <c r="B76" s="5">
        <f t="shared" si="43"/>
        <v>350</v>
      </c>
      <c r="C76" s="5">
        <v>350</v>
      </c>
      <c r="D76" s="5"/>
      <c r="E76" s="5"/>
      <c r="F76" s="5">
        <f t="shared" si="44"/>
        <v>350</v>
      </c>
      <c r="G76" s="5">
        <v>350</v>
      </c>
      <c r="H76" s="5"/>
      <c r="I76" s="5"/>
      <c r="J76" s="5">
        <f t="shared" si="41"/>
        <v>0</v>
      </c>
      <c r="K76" s="5">
        <v>0</v>
      </c>
      <c r="L76" s="5"/>
      <c r="M76" s="5"/>
      <c r="N76" s="54">
        <f t="shared" si="42"/>
        <v>0</v>
      </c>
      <c r="O76" s="13"/>
    </row>
    <row r="77" spans="1:21" ht="13.35" customHeight="1" x14ac:dyDescent="0.2">
      <c r="A77" s="39" t="s">
        <v>10</v>
      </c>
      <c r="B77" s="12">
        <f>B78+B79+B80+B81</f>
        <v>134170</v>
      </c>
      <c r="C77" s="12">
        <f>C78+C79+C80+C81</f>
        <v>134170</v>
      </c>
      <c r="D77" s="12">
        <v>0</v>
      </c>
      <c r="E77" s="12">
        <v>0</v>
      </c>
      <c r="F77" s="12">
        <f>F78+F79+F80+F81</f>
        <v>134170</v>
      </c>
      <c r="G77" s="12">
        <f>G78+G79+G80+G81</f>
        <v>134170</v>
      </c>
      <c r="H77" s="12">
        <v>0</v>
      </c>
      <c r="I77" s="12">
        <v>0</v>
      </c>
      <c r="J77" s="12">
        <f>J78+J79+J80+J81</f>
        <v>31479.99</v>
      </c>
      <c r="K77" s="12">
        <f>K78+K79+K80+K81</f>
        <v>31479.99</v>
      </c>
      <c r="L77" s="12">
        <v>0</v>
      </c>
      <c r="M77" s="12">
        <v>0</v>
      </c>
      <c r="N77" s="53">
        <f>J77/F77*100</f>
        <v>23.462763658045763</v>
      </c>
    </row>
    <row r="78" spans="1:21" ht="13.35" customHeight="1" x14ac:dyDescent="0.25">
      <c r="A78" s="38" t="s">
        <v>61</v>
      </c>
      <c r="B78" s="5">
        <f>C78+D78+E78</f>
        <v>11270</v>
      </c>
      <c r="C78" s="5">
        <v>11270</v>
      </c>
      <c r="D78" s="5"/>
      <c r="E78" s="5"/>
      <c r="F78" s="5">
        <f>G78+H78+I78</f>
        <v>11270</v>
      </c>
      <c r="G78" s="5">
        <v>11270</v>
      </c>
      <c r="H78" s="5"/>
      <c r="I78" s="5"/>
      <c r="J78" s="5">
        <f t="shared" ref="J78:J81" si="45">K78+L78+M78</f>
        <v>2027</v>
      </c>
      <c r="K78" s="5">
        <v>2027</v>
      </c>
      <c r="L78" s="5"/>
      <c r="M78" s="5"/>
      <c r="N78" s="54">
        <f t="shared" ref="N78:N81" si="46">J78/F78*100</f>
        <v>17.985803016858917</v>
      </c>
    </row>
    <row r="79" spans="1:21" ht="13.35" customHeight="1" x14ac:dyDescent="0.25">
      <c r="A79" s="38" t="s">
        <v>57</v>
      </c>
      <c r="B79" s="5">
        <f>C79+D79+E79</f>
        <v>60400</v>
      </c>
      <c r="C79" s="5">
        <v>60400</v>
      </c>
      <c r="D79" s="5"/>
      <c r="E79" s="5"/>
      <c r="F79" s="5">
        <f>G79+H79+I79</f>
        <v>60400</v>
      </c>
      <c r="G79" s="5">
        <v>60400</v>
      </c>
      <c r="H79" s="5"/>
      <c r="I79" s="5"/>
      <c r="J79" s="5">
        <f t="shared" si="45"/>
        <v>13242.37</v>
      </c>
      <c r="K79" s="5">
        <v>13242.37</v>
      </c>
      <c r="L79" s="5"/>
      <c r="M79" s="5"/>
      <c r="N79" s="54">
        <f t="shared" si="46"/>
        <v>21.924453642384105</v>
      </c>
    </row>
    <row r="80" spans="1:21" ht="13.35" customHeight="1" x14ac:dyDescent="0.25">
      <c r="A80" s="38" t="s">
        <v>31</v>
      </c>
      <c r="B80" s="5">
        <f>C80+D80+E80</f>
        <v>62000</v>
      </c>
      <c r="C80" s="5">
        <v>62000</v>
      </c>
      <c r="D80" s="5"/>
      <c r="E80" s="5"/>
      <c r="F80" s="5">
        <f>G80+H80+I80</f>
        <v>62000</v>
      </c>
      <c r="G80" s="5">
        <v>62000</v>
      </c>
      <c r="H80" s="5"/>
      <c r="I80" s="5"/>
      <c r="J80" s="5">
        <f t="shared" si="45"/>
        <v>16210.62</v>
      </c>
      <c r="K80" s="5">
        <v>16210.62</v>
      </c>
      <c r="L80" s="5"/>
      <c r="M80" s="5"/>
      <c r="N80" s="54">
        <f t="shared" si="46"/>
        <v>26.146161290322585</v>
      </c>
    </row>
    <row r="81" spans="1:14" ht="13.35" customHeight="1" x14ac:dyDescent="0.25">
      <c r="A81" s="38" t="s">
        <v>42</v>
      </c>
      <c r="B81" s="5">
        <f>C81+D81+E81</f>
        <v>500</v>
      </c>
      <c r="C81" s="5">
        <v>500</v>
      </c>
      <c r="D81" s="5"/>
      <c r="E81" s="5"/>
      <c r="F81" s="5">
        <f>G81+H81+I81</f>
        <v>500</v>
      </c>
      <c r="G81" s="5">
        <v>500</v>
      </c>
      <c r="H81" s="5"/>
      <c r="I81" s="5"/>
      <c r="J81" s="5">
        <f t="shared" si="45"/>
        <v>0</v>
      </c>
      <c r="K81" s="5">
        <v>0</v>
      </c>
      <c r="L81" s="5"/>
      <c r="M81" s="5"/>
      <c r="N81" s="54">
        <f t="shared" si="46"/>
        <v>0</v>
      </c>
    </row>
    <row r="82" spans="1:14" ht="13.35" customHeight="1" x14ac:dyDescent="0.2">
      <c r="A82" s="39" t="s">
        <v>11</v>
      </c>
      <c r="B82" s="12">
        <f>B83</f>
        <v>230956</v>
      </c>
      <c r="C82" s="12">
        <f t="shared" ref="C82:K82" si="47">C83</f>
        <v>230956</v>
      </c>
      <c r="D82" s="12">
        <v>0</v>
      </c>
      <c r="E82" s="12">
        <v>0</v>
      </c>
      <c r="F82" s="12">
        <f>F83</f>
        <v>230956</v>
      </c>
      <c r="G82" s="12">
        <f t="shared" si="47"/>
        <v>230956</v>
      </c>
      <c r="H82" s="12">
        <v>0</v>
      </c>
      <c r="I82" s="12">
        <v>0</v>
      </c>
      <c r="J82" s="12">
        <f>J83</f>
        <v>85071.63</v>
      </c>
      <c r="K82" s="12">
        <f t="shared" si="47"/>
        <v>85071.63</v>
      </c>
      <c r="L82" s="12">
        <v>0</v>
      </c>
      <c r="M82" s="12">
        <v>0</v>
      </c>
      <c r="N82" s="53">
        <f>J82/F82*100</f>
        <v>36.834561561509553</v>
      </c>
    </row>
    <row r="83" spans="1:14" ht="13.35" customHeight="1" x14ac:dyDescent="0.25">
      <c r="A83" s="38" t="s">
        <v>65</v>
      </c>
      <c r="B83" s="5">
        <v>230956</v>
      </c>
      <c r="C83" s="5">
        <v>230956</v>
      </c>
      <c r="D83" s="5"/>
      <c r="E83" s="5"/>
      <c r="F83" s="5">
        <v>230956</v>
      </c>
      <c r="G83" s="5">
        <v>230956</v>
      </c>
      <c r="H83" s="5"/>
      <c r="I83" s="5"/>
      <c r="J83" s="5">
        <f t="shared" ref="J83" si="48">K83+L83+M83</f>
        <v>85071.63</v>
      </c>
      <c r="K83" s="5">
        <v>85071.63</v>
      </c>
      <c r="L83" s="5"/>
      <c r="M83" s="5"/>
      <c r="N83" s="54">
        <f t="shared" ref="N83" si="49">J83/F83*100</f>
        <v>36.834561561509553</v>
      </c>
    </row>
    <row r="84" spans="1:14" x14ac:dyDescent="0.2">
      <c r="A84" s="14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34"/>
    </row>
    <row r="85" spans="1:14" x14ac:dyDescent="0.2">
      <c r="A85" s="10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35"/>
    </row>
    <row r="86" spans="1:14" x14ac:dyDescent="0.2">
      <c r="A86" s="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4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4" x14ac:dyDescent="0.2">
      <c r="A88" s="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4" x14ac:dyDescent="0.2">
      <c r="A89" s="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4" x14ac:dyDescent="0.2">
      <c r="A90" s="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4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4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4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4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4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4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3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2:13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2:13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2:13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2:13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2:13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2:13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2:13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2:13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2:13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2:13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2:13" x14ac:dyDescent="0.2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2:13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3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2:13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2:13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2:13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2:13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2:13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2:13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3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2:13" x14ac:dyDescent="0.2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2:13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2:13" x14ac:dyDescent="0.2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3" x14ac:dyDescent="0.2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2:13" x14ac:dyDescent="0.2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2:13" x14ac:dyDescent="0.2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2:13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3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2:13" x14ac:dyDescent="0.2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2:13" x14ac:dyDescent="0.2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2:13" x14ac:dyDescent="0.2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x14ac:dyDescent="0.2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2:13" x14ac:dyDescent="0.2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2:13" x14ac:dyDescent="0.2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2:13" x14ac:dyDescent="0.2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x14ac:dyDescent="0.2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2:13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2:13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2:13" x14ac:dyDescent="0.2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2:13" x14ac:dyDescent="0.2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2:13" x14ac:dyDescent="0.2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2:13" x14ac:dyDescent="0.2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2:13" x14ac:dyDescent="0.2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2:13" x14ac:dyDescent="0.2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2:13" x14ac:dyDescent="0.2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2:13" x14ac:dyDescent="0.2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2:13" x14ac:dyDescent="0.2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3" x14ac:dyDescent="0.2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2:13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2:13" x14ac:dyDescent="0.2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2:13" x14ac:dyDescent="0.2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3" x14ac:dyDescent="0.2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2:13" x14ac:dyDescent="0.2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2:13" x14ac:dyDescent="0.2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2:13" x14ac:dyDescent="0.2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3" x14ac:dyDescent="0.2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2:13" x14ac:dyDescent="0.2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2:13" x14ac:dyDescent="0.2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2:13" x14ac:dyDescent="0.2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3" x14ac:dyDescent="0.2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2:13" x14ac:dyDescent="0.2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2:13" x14ac:dyDescent="0.2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2:13" x14ac:dyDescent="0.2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x14ac:dyDescent="0.2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2:13" x14ac:dyDescent="0.2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2:13" x14ac:dyDescent="0.2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2:13" x14ac:dyDescent="0.2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x14ac:dyDescent="0.2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2:13" x14ac:dyDescent="0.2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2:13" x14ac:dyDescent="0.2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2:13" x14ac:dyDescent="0.2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x14ac:dyDescent="0.2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2:13" x14ac:dyDescent="0.2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2:13" x14ac:dyDescent="0.2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</sheetData>
  <mergeCells count="16">
    <mergeCell ref="Q2:S2"/>
    <mergeCell ref="F42:I42"/>
    <mergeCell ref="F6:I6"/>
    <mergeCell ref="F5:I5"/>
    <mergeCell ref="F1:I1"/>
    <mergeCell ref="J1:M1"/>
    <mergeCell ref="J5:M5"/>
    <mergeCell ref="J6:M6"/>
    <mergeCell ref="J42:M42"/>
    <mergeCell ref="A42:A44"/>
    <mergeCell ref="B42:E42"/>
    <mergeCell ref="A1:A4"/>
    <mergeCell ref="B5:E5"/>
    <mergeCell ref="B1:E1"/>
    <mergeCell ref="A6:A8"/>
    <mergeCell ref="B6:E6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Gugo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 Dubec</dc:creator>
  <cp:lastModifiedBy>pc</cp:lastModifiedBy>
  <cp:lastPrinted>2019-05-23T10:52:51Z</cp:lastPrinted>
  <dcterms:created xsi:type="dcterms:W3CDTF">2011-11-23T17:43:02Z</dcterms:created>
  <dcterms:modified xsi:type="dcterms:W3CDTF">2019-05-23T10:54:28Z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aca1d0d7-6538-43ad-b629-681030c3ead2</vt:lpwstr>
  </property>
</Properties>
</file>